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7515" windowHeight="5730" tabRatio="598" activeTab="0"/>
  </bookViews>
  <sheets>
    <sheet name="Лист1" sheetId="1" r:id="rId1"/>
  </sheets>
  <definedNames>
    <definedName name="_xlnm.Print_Area" localSheetId="0">'Лист1'!$A$1:$IN$670</definedName>
  </definedNames>
  <calcPr fullCalcOnLoad="1"/>
</workbook>
</file>

<file path=xl/sharedStrings.xml><?xml version="1.0" encoding="utf-8"?>
<sst xmlns="http://schemas.openxmlformats.org/spreadsheetml/2006/main" count="1322" uniqueCount="319">
  <si>
    <t>Ккалл</t>
  </si>
  <si>
    <t>Завтрак</t>
  </si>
  <si>
    <t>Итого</t>
  </si>
  <si>
    <t>Обед</t>
  </si>
  <si>
    <t>Среднедневная сбалансированность</t>
  </si>
  <si>
    <t>3 день</t>
  </si>
  <si>
    <t>Чай с сахаром</t>
  </si>
  <si>
    <t>Наименование</t>
  </si>
  <si>
    <t>С</t>
  </si>
  <si>
    <t>6 день</t>
  </si>
  <si>
    <t>Среднедневная сбалансированость</t>
  </si>
  <si>
    <t>Полдник</t>
  </si>
  <si>
    <t>100/50</t>
  </si>
  <si>
    <t>ужин</t>
  </si>
  <si>
    <t>среднедневная сбалансированность</t>
  </si>
  <si>
    <t>завтрак</t>
  </si>
  <si>
    <t>обед</t>
  </si>
  <si>
    <t xml:space="preserve">обед </t>
  </si>
  <si>
    <t>70/30</t>
  </si>
  <si>
    <t>200/5</t>
  </si>
  <si>
    <t>200/25</t>
  </si>
  <si>
    <t>какао с молоком</t>
  </si>
  <si>
    <t>40/10</t>
  </si>
  <si>
    <t>итого</t>
  </si>
  <si>
    <t>белки</t>
  </si>
  <si>
    <t>жиры</t>
  </si>
  <si>
    <t>углеводы</t>
  </si>
  <si>
    <t>Каша молочная "Дружба" с маслом сливочным</t>
  </si>
  <si>
    <t>хлеб пшеничный с маслом сливочным</t>
  </si>
  <si>
    <t>2 завтрак</t>
  </si>
  <si>
    <t>сок фруктовый</t>
  </si>
  <si>
    <t>выход 3-7 л</t>
  </si>
  <si>
    <t>суп картофельный с мясными фрикадельками</t>
  </si>
  <si>
    <t>кнели из кур с рисом припущенные</t>
  </si>
  <si>
    <t>картофельное пюре/свекла, тушенная в молочном соусе</t>
  </si>
  <si>
    <t>206/214</t>
  </si>
  <si>
    <t>12 день</t>
  </si>
  <si>
    <t xml:space="preserve">овощи порционно </t>
  </si>
  <si>
    <t>контр</t>
  </si>
  <si>
    <t>средннедневная сбалансированность</t>
  </si>
  <si>
    <t>2завтрак</t>
  </si>
  <si>
    <t>228/пермь-01</t>
  </si>
  <si>
    <t>178/пермь-01</t>
  </si>
  <si>
    <t>36/пермь-01</t>
  </si>
  <si>
    <t>280/пермь-01</t>
  </si>
  <si>
    <t>358/пермь-11</t>
  </si>
  <si>
    <t>35/пермь-01</t>
  </si>
  <si>
    <t>294/пермь-01</t>
  </si>
  <si>
    <t>4/м.у.моск-07</t>
  </si>
  <si>
    <t>260/пермь-01</t>
  </si>
  <si>
    <t>56/пермь-01</t>
  </si>
  <si>
    <t>221/пермь-01</t>
  </si>
  <si>
    <t>130/пермь-01</t>
  </si>
  <si>
    <t>27/пермь-01</t>
  </si>
  <si>
    <t>37/пермь-01</t>
  </si>
  <si>
    <t>42/пермь-01</t>
  </si>
  <si>
    <t>7/10/екат-11</t>
  </si>
  <si>
    <t>269/пермь-01</t>
  </si>
  <si>
    <t xml:space="preserve">  завтрак</t>
  </si>
  <si>
    <t>Спиридонова А.А.</t>
  </si>
  <si>
    <t>15/10екат-11</t>
  </si>
  <si>
    <t>1 день (понедельник)</t>
  </si>
  <si>
    <t>2день (вторник)</t>
  </si>
  <si>
    <t>завтрак (среда)</t>
  </si>
  <si>
    <t>4 день (четверг)</t>
  </si>
  <si>
    <t>5 день (пятница)</t>
  </si>
  <si>
    <t>6 день (понедельник)</t>
  </si>
  <si>
    <t>7день (вторник)</t>
  </si>
  <si>
    <t>8 день (среда)</t>
  </si>
  <si>
    <t>9 день (четверг)</t>
  </si>
  <si>
    <t>10 день (пятница)</t>
  </si>
  <si>
    <t>11 день (понедельник)</t>
  </si>
  <si>
    <t>12 день (вторник)</t>
  </si>
  <si>
    <t>13 день (среда)</t>
  </si>
  <si>
    <t>14 день (четверг)</t>
  </si>
  <si>
    <t>15 день (пятница)</t>
  </si>
  <si>
    <t>183/пермь-01</t>
  </si>
  <si>
    <t>82/м.у.москв</t>
  </si>
  <si>
    <t>28/1/екат-11</t>
  </si>
  <si>
    <t>25/уфа-10</t>
  </si>
  <si>
    <t>381/москв-11</t>
  </si>
  <si>
    <t>16/5/екат-11</t>
  </si>
  <si>
    <t>2/10/екат-11</t>
  </si>
  <si>
    <t xml:space="preserve">Макаронные изделия отварные </t>
  </si>
  <si>
    <t>Плоды и ягоды свежие (яблоко)</t>
  </si>
  <si>
    <t>40/пермь-11</t>
  </si>
  <si>
    <t>Плоды и ягоды свежие (банан)</t>
  </si>
  <si>
    <t>Суп из овощей (мясо птицы)</t>
  </si>
  <si>
    <t>179/180пермь-11</t>
  </si>
  <si>
    <t>701/школьн-04</t>
  </si>
  <si>
    <t>354/пермь-11</t>
  </si>
  <si>
    <t>9/10/екат-11</t>
  </si>
  <si>
    <t>147/школьн-04</t>
  </si>
  <si>
    <t>459/моск-11</t>
  </si>
  <si>
    <t>Кисель из шиповника</t>
  </si>
  <si>
    <t>Салат из свеклы и моркови</t>
  </si>
  <si>
    <t>36/пермь-11</t>
  </si>
  <si>
    <t>151/школ-04</t>
  </si>
  <si>
    <t>47/пермь-01</t>
  </si>
  <si>
    <t>среднедневная сбалансированность за 15 дней</t>
  </si>
  <si>
    <t>-</t>
  </si>
  <si>
    <t>Nрец/сборник</t>
  </si>
  <si>
    <t>78/москв-16</t>
  </si>
  <si>
    <t>299/москв-16</t>
  </si>
  <si>
    <t>324/москв-16</t>
  </si>
  <si>
    <t>218/335моск-16</t>
  </si>
  <si>
    <t>339/москв-16</t>
  </si>
  <si>
    <t>337/москв-16</t>
  </si>
  <si>
    <t>331/моск-16</t>
  </si>
  <si>
    <t>339/моск-16</t>
  </si>
  <si>
    <t>101/моск-16</t>
  </si>
  <si>
    <t>110/пермь-01</t>
  </si>
  <si>
    <t>101/москв-16</t>
  </si>
  <si>
    <t>411/москв-16</t>
  </si>
  <si>
    <t>413/москв-16</t>
  </si>
  <si>
    <t>414/москв-16</t>
  </si>
  <si>
    <t>416/москв-16</t>
  </si>
  <si>
    <t>412/москв-16</t>
  </si>
  <si>
    <t>394/москв-16</t>
  </si>
  <si>
    <t>221/москв-16</t>
  </si>
  <si>
    <t>94/уфа-10</t>
  </si>
  <si>
    <t>55/москв-16</t>
  </si>
  <si>
    <t>Рассольник на бульоне (мелкошинкованный) (птица)</t>
  </si>
  <si>
    <t>80/москв-16</t>
  </si>
  <si>
    <t>23/1/ект-11</t>
  </si>
  <si>
    <t>308/москв-16</t>
  </si>
  <si>
    <t>267/москв-16</t>
  </si>
  <si>
    <t>331/москв-16</t>
  </si>
  <si>
    <t>312/москв-16</t>
  </si>
  <si>
    <t>Каша "Дружба"</t>
  </si>
  <si>
    <t>84/пермь-01</t>
  </si>
  <si>
    <t>430/москв-16</t>
  </si>
  <si>
    <t>261/москв-16</t>
  </si>
  <si>
    <t>Чай с повидлом</t>
  </si>
  <si>
    <t>337/моск-16</t>
  </si>
  <si>
    <t>281/москв-16</t>
  </si>
  <si>
    <t>Салат из свеклы с чесноком</t>
  </si>
  <si>
    <t>Картофель отварной в молоке</t>
  </si>
  <si>
    <t>Икра морковная</t>
  </si>
  <si>
    <t>Щи по-уральски (говядина)</t>
  </si>
  <si>
    <t>Соус красный основной</t>
  </si>
  <si>
    <t>Кондитерские изделия: Пряник</t>
  </si>
  <si>
    <t xml:space="preserve">Сок фруктовый яблочный </t>
  </si>
  <si>
    <t>Соус томатный</t>
  </si>
  <si>
    <t>418/москв-16</t>
  </si>
  <si>
    <t>Сок фруктовый абрикосовый</t>
  </si>
  <si>
    <t>Салат "Здоровье"</t>
  </si>
  <si>
    <t>Суп картофельный с клецками (мясо птицы)</t>
  </si>
  <si>
    <t>Пюре картофельное</t>
  </si>
  <si>
    <t>Кисель из сухофруктов</t>
  </si>
  <si>
    <t>Сдоба обыкновенная</t>
  </si>
  <si>
    <t>Напиток из шиповника</t>
  </si>
  <si>
    <t>Суп молочный с крупой (рис)</t>
  </si>
  <si>
    <t>Рыба(минтай), запеченная с морковью</t>
  </si>
  <si>
    <t>Компот из свежих яблок с лимоном</t>
  </si>
  <si>
    <t>Кондитерские изделия: Печенье</t>
  </si>
  <si>
    <t>Чай с лимоном</t>
  </si>
  <si>
    <t>Пюре из гороха с маслом</t>
  </si>
  <si>
    <t>Компот из плодов сушеных (изюм)</t>
  </si>
  <si>
    <t>Соус молочный</t>
  </si>
  <si>
    <t>Икра кабачковая после т/о</t>
  </si>
  <si>
    <t>Омлет натуральный/икра кабачковая(130/50)</t>
  </si>
  <si>
    <t>Компот из яблок и изюма</t>
  </si>
  <si>
    <t>Соус  томатный</t>
  </si>
  <si>
    <t>Оладьи из печени по-кунцевски</t>
  </si>
  <si>
    <t>Винегрет овощной</t>
  </si>
  <si>
    <t>46/москв-16</t>
  </si>
  <si>
    <t>Суп с макаронными изделиями (говядина)</t>
  </si>
  <si>
    <t>Каша вязкая (гречневая)</t>
  </si>
  <si>
    <t>Рыба, тушенная с овощами (минтай)</t>
  </si>
  <si>
    <t>Салат из отварного картофеля, моркови и репчатого лука с растительным маслом</t>
  </si>
  <si>
    <t>Котлеты рубленные  из кур, запеченные с соусом молочным</t>
  </si>
  <si>
    <t>Пирог открытый</t>
  </si>
  <si>
    <t>Суп молочный с крупой (ячневая)</t>
  </si>
  <si>
    <t>Компот из сухофруктов и шиповника</t>
  </si>
  <si>
    <t>Макароны, запеченные с сыром</t>
  </si>
  <si>
    <t>Биточки припущенные(птица)/соус молочный</t>
  </si>
  <si>
    <t>Блинчики с повидлом</t>
  </si>
  <si>
    <t>Каша молочная ассорти (рис, кукуруза) с маслом сливочным</t>
  </si>
  <si>
    <t>17/4/екат-11</t>
  </si>
  <si>
    <t>Рыба, запеченная в омлете (минтай)</t>
  </si>
  <si>
    <t>263/москв-16</t>
  </si>
  <si>
    <t>Пюре картофельное с морковью</t>
  </si>
  <si>
    <t>340/москв-16</t>
  </si>
  <si>
    <t>31/1/екат-11</t>
  </si>
  <si>
    <t>Салат из отварного картофеля, с солеными огурцами и растительным маслом</t>
  </si>
  <si>
    <t>Чай с молоком (молоко 2,5%  АО "АО "АФ"Ангара")</t>
  </si>
  <si>
    <t>Кофейный напиток с молоком (молоко 2,5%  АО "АО "АФ"Ангара")</t>
  </si>
  <si>
    <t>Какао с молоком  (молоко 2,5% АО "АО "АФ"Ангара")</t>
  </si>
  <si>
    <t>Фрикадельки из кур (м.д.ж. 12%)</t>
  </si>
  <si>
    <t>293/пермь-11</t>
  </si>
  <si>
    <t xml:space="preserve">Рис отварой с овощами </t>
  </si>
  <si>
    <t>Запеканка картофельная с печенью</t>
  </si>
  <si>
    <t>Суп рисовый с мясом (говядина)</t>
  </si>
  <si>
    <t>Компот из плодов сушеных (курага)</t>
  </si>
  <si>
    <t>Суп-лапша домашняя (мясо птицы)</t>
  </si>
  <si>
    <t>Напиток яблочный</t>
  </si>
  <si>
    <t>Булочка "Веснушка"</t>
  </si>
  <si>
    <t>319/москв-16</t>
  </si>
  <si>
    <t>Молоко кипяченое (АО "АФ"Ангара" м.д.ж.2,5%)</t>
  </si>
  <si>
    <t>419/москв-16</t>
  </si>
  <si>
    <t>Рулет с луком и яйцом</t>
  </si>
  <si>
    <t>399/москв-16</t>
  </si>
  <si>
    <t>Омлет натуральный/икра кабачковая(130/40)</t>
  </si>
  <si>
    <t xml:space="preserve">Шницель припущенный (птица)/соус </t>
  </si>
  <si>
    <t>Каша молочная пшеничная жидкая</t>
  </si>
  <si>
    <t>91/П-01/контр</t>
  </si>
  <si>
    <t>пром изделие</t>
  </si>
  <si>
    <t>Сыр (порциями)</t>
  </si>
  <si>
    <t>7/москв-16</t>
  </si>
  <si>
    <t>Масло (порциями)</t>
  </si>
  <si>
    <t>6/москв-16</t>
  </si>
  <si>
    <t>406/пермь-11</t>
  </si>
  <si>
    <t>Зразы рыбные с яйцом (минтай)</t>
  </si>
  <si>
    <t>прром изделие</t>
  </si>
  <si>
    <t>Масло сливочное после термообработки</t>
  </si>
  <si>
    <t>Каша молочная манная жидкая</t>
  </si>
  <si>
    <t>386/москв-16</t>
  </si>
  <si>
    <t>93-п-01/контр</t>
  </si>
  <si>
    <t>90-п-01/контр</t>
  </si>
  <si>
    <t>Пирожки печеные из сдобного теста с капустным фаршем</t>
  </si>
  <si>
    <t>Каша молочная овсяная  из "Геркулеса" жидкая</t>
  </si>
  <si>
    <t>Суп молочный с крупой (крупа гречневая)</t>
  </si>
  <si>
    <t>Салат из свеклы</t>
  </si>
  <si>
    <t>34/москв-16</t>
  </si>
  <si>
    <t>Суфле из кур/масло сливочное после термообработки</t>
  </si>
  <si>
    <t>Салат из отварной свеклы с солеными огурцами и растительным маслом</t>
  </si>
  <si>
    <t>К/м продукция "Снежок"(АО "АФ "Ангара", м.д.ж 2,5%)</t>
  </si>
  <si>
    <t>или овощи порционно  свежие с 05.2024г.</t>
  </si>
  <si>
    <t>Хлеб высший сорт пшеничный ИП Авакян.Р.С.</t>
  </si>
  <si>
    <t>Хлеб ржаной пшеничный ИП Авакян.Р.С.</t>
  </si>
  <si>
    <t>Компот из сушеных фруктов (смесь)</t>
  </si>
  <si>
    <t>Шницель рубленый (говядина)</t>
  </si>
  <si>
    <t>Запеканка из творога с яблоками/соус молочный сладкий№369</t>
  </si>
  <si>
    <t xml:space="preserve">составил: технолог МКУ "ЦБУО" </t>
  </si>
  <si>
    <t>Сырники с морковью/соус яблочный №230</t>
  </si>
  <si>
    <t>Сок фруктовый (грушевый)</t>
  </si>
  <si>
    <t>Компот из сушеных фруктов (изюм)</t>
  </si>
  <si>
    <t xml:space="preserve">Напиток яблочный </t>
  </si>
  <si>
    <t>701/москв-04</t>
  </si>
  <si>
    <t>К/м продукция "Бифидок"(АО "АФ"Ангара")</t>
  </si>
  <si>
    <t>Каша пшенная с яблоками и маслом сливочным</t>
  </si>
  <si>
    <t>12/4-екат-11</t>
  </si>
  <si>
    <t>пром изделие/406</t>
  </si>
  <si>
    <t>Хлеб пшеничный в/с или батон из муки высшего сорта (батон)</t>
  </si>
  <si>
    <t>Хлеб высший сорт пшеничный ИП Авакян.Р.С. (хлеб)</t>
  </si>
  <si>
    <t>Хлеб пшеничный в/с или батон из муки высшего сорта (хлеб)</t>
  </si>
  <si>
    <t>Котлеты  припущенные(птица)</t>
  </si>
  <si>
    <t>К/м продукция "Йогурт" (АО "АФ"Ангара")</t>
  </si>
  <si>
    <t xml:space="preserve">Соус молочный </t>
  </si>
  <si>
    <t>Суп- лапша домашняя (птица)</t>
  </si>
  <si>
    <t>Суфле творожное/соус сметанный 6/11/екат-11</t>
  </si>
  <si>
    <t>242/п-01/контр</t>
  </si>
  <si>
    <t>Птица, тушенная с овощами</t>
  </si>
  <si>
    <t>Суп крестьянский с крупой  (птица)</t>
  </si>
  <si>
    <t>Ватрушка французская</t>
  </si>
  <si>
    <t>70/уфа-11</t>
  </si>
  <si>
    <t>К/м продукция "Снежок" (АО "АФ"Ангара")</t>
  </si>
  <si>
    <t>Котлеты рубленые (говядина)</t>
  </si>
  <si>
    <t>К/м продукция "Варенец"(АО "АФ"Ангара" м.д.ж 2,5%)</t>
  </si>
  <si>
    <t>271/москв-16</t>
  </si>
  <si>
    <t>200 перм-11/229 пер-01</t>
  </si>
  <si>
    <t>Мясо кур отварное в соусе</t>
  </si>
  <si>
    <t>494/поп-москв-96</t>
  </si>
  <si>
    <t>Гарнир сложный (пюре картофельное/капуста тушеная65/65)</t>
  </si>
  <si>
    <t>Суп молочный с крупой ("Геркулес")</t>
  </si>
  <si>
    <t>Суп молочный с крупой (кукуруза)</t>
  </si>
  <si>
    <t>Голубцы ленивые</t>
  </si>
  <si>
    <t>315/москв-16</t>
  </si>
  <si>
    <t>Соус молочный к блюдам</t>
  </si>
  <si>
    <t>Суп из овощей (птица)</t>
  </si>
  <si>
    <t>Каша вязкая (пшенная)</t>
  </si>
  <si>
    <t>Зразы рубленые из птицы с омлетом и овощами</t>
  </si>
  <si>
    <t>99/уфа-10</t>
  </si>
  <si>
    <t>Уголок творожный</t>
  </si>
  <si>
    <t>139/школьн-04</t>
  </si>
  <si>
    <t>358/пермь-01</t>
  </si>
  <si>
    <t>Салат "Степной"</t>
  </si>
  <si>
    <t>23/уфа-10</t>
  </si>
  <si>
    <t>Борщ с капустой и картофелем (говядина)</t>
  </si>
  <si>
    <t>Щи из свежей капусты с картофелем (птица)</t>
  </si>
  <si>
    <t>Салат из моркови с зеленым горошком</t>
  </si>
  <si>
    <t>28/пермь-01</t>
  </si>
  <si>
    <t>Каша вязкая (пшеничная)</t>
  </si>
  <si>
    <t>Салат из отварной свеклы с солеными огурцами</t>
  </si>
  <si>
    <t>23/1/екат-11</t>
  </si>
  <si>
    <t>Котлеты рыбные запеченные (минтай)</t>
  </si>
  <si>
    <t>Биточки рыбные с овощами запеченные (минтай)</t>
  </si>
  <si>
    <t>275/москв-16</t>
  </si>
  <si>
    <t>Уха с крупой (горбуша)</t>
  </si>
  <si>
    <t>48/уфа-10</t>
  </si>
  <si>
    <t>Рис припущенный</t>
  </si>
  <si>
    <t>333/москв-16</t>
  </si>
  <si>
    <t>Котлеты рубленые, запеченные с молочным соусом</t>
  </si>
  <si>
    <t>298/москв-16</t>
  </si>
  <si>
    <t>Макароны, запеченные с яйцом</t>
  </si>
  <si>
    <t>222/москв-16</t>
  </si>
  <si>
    <t>Картофель отварной</t>
  </si>
  <si>
    <t>336/москв-16</t>
  </si>
  <si>
    <t>Рагу из овощей</t>
  </si>
  <si>
    <t>362/москв-16</t>
  </si>
  <si>
    <t>Суп молочный с крупой (пшенная)</t>
  </si>
  <si>
    <t>Суп картофельный с бобовыми (птица)</t>
  </si>
  <si>
    <t>Пудинг из творога с рисом (творог 5% АО "АФ "Ангара")/соус фруктовый из кураги</t>
  </si>
  <si>
    <t>7,32</t>
  </si>
  <si>
    <t>10,76</t>
  </si>
  <si>
    <t>8,6</t>
  </si>
  <si>
    <t>9,56</t>
  </si>
  <si>
    <t>11,11</t>
  </si>
  <si>
    <t>3,62</t>
  </si>
  <si>
    <t>21,28</t>
  </si>
  <si>
    <t>7,03</t>
  </si>
  <si>
    <t>47,79</t>
  </si>
  <si>
    <t>33,7</t>
  </si>
  <si>
    <t>18,98</t>
  </si>
  <si>
    <t>11,13</t>
  </si>
  <si>
    <t>13,32</t>
  </si>
  <si>
    <t>54,48</t>
  </si>
  <si>
    <t>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</si>
</sst>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_-* #,##0.00_р_._-;\-* #,##0.00_р_._-;_-* \-??_р_._-;_-@_-"/>
    <numFmt numFmtId="184" formatCode="0.00000"/>
    <numFmt numFmtId="185" formatCode="0.0000"/>
    <numFmt numFmtId="186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horizontal="left" textRotation="90"/>
    </xf>
    <xf numFmtId="176" fontId="6" fillId="0" borderId="10" xfId="0" applyNumberFormat="1" applyFont="1" applyFill="1" applyBorder="1" applyAlignment="1">
      <alignment horizontal="left" textRotation="90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176" fontId="8" fillId="0" borderId="10" xfId="53" applyNumberFormat="1" applyFont="1" applyFill="1" applyBorder="1" applyAlignment="1">
      <alignment horizontal="left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textRotation="90"/>
    </xf>
    <xf numFmtId="2" fontId="3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6" fontId="11" fillId="0" borderId="10" xfId="0" applyNumberFormat="1" applyFont="1" applyFill="1" applyBorder="1" applyAlignment="1">
      <alignment horizontal="left"/>
    </xf>
    <xf numFmtId="0" fontId="12" fillId="0" borderId="10" xfId="53" applyFont="1" applyFill="1" applyBorder="1" applyAlignment="1">
      <alignment horizontal="left" vertical="center" wrapText="1"/>
      <protection/>
    </xf>
    <xf numFmtId="176" fontId="12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176" fontId="1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2" fillId="0" borderId="10" xfId="5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" fontId="8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1" fontId="13" fillId="0" borderId="10" xfId="53" applyNumberFormat="1" applyFont="1" applyFill="1" applyBorder="1" applyAlignment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212</xdr:row>
      <xdr:rowOff>9525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2801600" y="47539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71"/>
  <sheetViews>
    <sheetView tabSelected="1" view="pageBreakPreview" zoomScale="73" zoomScaleSheetLayoutView="73" zoomScalePageLayoutView="0" workbookViewId="0" topLeftCell="A558">
      <selection activeCell="C589" sqref="C589"/>
    </sheetView>
  </sheetViews>
  <sheetFormatPr defaultColWidth="9.00390625" defaultRowHeight="17.25" customHeight="1"/>
  <cols>
    <col min="1" max="1" width="69.25390625" style="1" customWidth="1"/>
    <col min="2" max="2" width="25.25390625" style="1" customWidth="1"/>
    <col min="3" max="3" width="12.875" style="1" customWidth="1"/>
    <col min="4" max="4" width="11.625" style="1" customWidth="1"/>
    <col min="5" max="5" width="12.00390625" style="1" customWidth="1"/>
    <col min="6" max="6" width="11.75390625" style="1" customWidth="1"/>
    <col min="7" max="7" width="12.625" style="1" customWidth="1"/>
    <col min="8" max="8" width="8.25390625" style="1" customWidth="1"/>
    <col min="9" max="16384" width="9.125" style="1" customWidth="1"/>
  </cols>
  <sheetData>
    <row r="1" spans="1:8" ht="61.5" customHeight="1">
      <c r="A1" s="32" t="s">
        <v>7</v>
      </c>
      <c r="B1" s="86" t="s">
        <v>101</v>
      </c>
      <c r="C1" s="3" t="s">
        <v>31</v>
      </c>
      <c r="D1" s="3" t="s">
        <v>24</v>
      </c>
      <c r="E1" s="3" t="s">
        <v>25</v>
      </c>
      <c r="F1" s="3" t="s">
        <v>26</v>
      </c>
      <c r="G1" s="3" t="s">
        <v>0</v>
      </c>
      <c r="H1" s="3" t="s">
        <v>8</v>
      </c>
    </row>
    <row r="2" spans="1:8" ht="17.25" customHeight="1">
      <c r="A2" s="2" t="s">
        <v>61</v>
      </c>
      <c r="C2" s="4"/>
      <c r="D2" s="5"/>
      <c r="E2" s="5"/>
      <c r="F2" s="5"/>
      <c r="G2" s="5"/>
      <c r="H2" s="5"/>
    </row>
    <row r="3" spans="1:8" ht="17.25" customHeight="1">
      <c r="A3" s="2" t="s">
        <v>1</v>
      </c>
      <c r="B3" s="4"/>
      <c r="C3" s="4"/>
      <c r="D3" s="5"/>
      <c r="E3" s="5"/>
      <c r="F3" s="5"/>
      <c r="G3" s="5"/>
      <c r="H3" s="5"/>
    </row>
    <row r="4" spans="1:8" ht="20.25" customHeight="1">
      <c r="A4" s="10" t="s">
        <v>221</v>
      </c>
      <c r="B4" s="9" t="s">
        <v>218</v>
      </c>
      <c r="C4" s="11">
        <v>200</v>
      </c>
      <c r="D4" s="11">
        <v>5.75</v>
      </c>
      <c r="E4" s="11">
        <v>7.36</v>
      </c>
      <c r="F4" s="20">
        <v>23.58</v>
      </c>
      <c r="G4" s="1">
        <v>183.58</v>
      </c>
      <c r="H4" s="11">
        <v>0.45</v>
      </c>
    </row>
    <row r="5" spans="1:8" s="58" customFormat="1" ht="18" customHeight="1">
      <c r="A5" s="57" t="s">
        <v>6</v>
      </c>
      <c r="B5" s="61" t="s">
        <v>113</v>
      </c>
      <c r="C5" s="62">
        <v>180</v>
      </c>
      <c r="D5" s="11">
        <v>0.06</v>
      </c>
      <c r="E5" s="11">
        <v>0.02</v>
      </c>
      <c r="F5" s="11">
        <v>9.99</v>
      </c>
      <c r="G5" s="20">
        <v>40</v>
      </c>
      <c r="H5" s="11">
        <v>0.03</v>
      </c>
    </row>
    <row r="6" spans="1:8" ht="17.25" customHeight="1">
      <c r="A6" s="10" t="s">
        <v>208</v>
      </c>
      <c r="B6" s="9" t="s">
        <v>209</v>
      </c>
      <c r="C6" s="11">
        <v>10</v>
      </c>
      <c r="D6" s="11">
        <v>2.35</v>
      </c>
      <c r="E6" s="11">
        <v>3.09</v>
      </c>
      <c r="F6" s="20">
        <v>0</v>
      </c>
      <c r="G6" s="1">
        <v>38</v>
      </c>
      <c r="H6" s="11">
        <v>0</v>
      </c>
    </row>
    <row r="7" spans="1:8" ht="17.25" customHeight="1">
      <c r="A7" s="10" t="s">
        <v>210</v>
      </c>
      <c r="B7" s="9" t="s">
        <v>211</v>
      </c>
      <c r="C7" s="20">
        <v>7</v>
      </c>
      <c r="D7" s="11">
        <v>0.09</v>
      </c>
      <c r="E7" s="11">
        <v>7.11</v>
      </c>
      <c r="F7" s="20">
        <v>0.14</v>
      </c>
      <c r="G7" s="1">
        <v>64.87</v>
      </c>
      <c r="H7" s="11">
        <v>0</v>
      </c>
    </row>
    <row r="8" spans="1:8" s="58" customFormat="1" ht="17.25" customHeight="1">
      <c r="A8" s="1" t="s">
        <v>244</v>
      </c>
      <c r="B8" s="59" t="s">
        <v>207</v>
      </c>
      <c r="C8" s="62">
        <v>25</v>
      </c>
      <c r="D8" s="11">
        <v>1.92</v>
      </c>
      <c r="E8" s="20">
        <v>0.76</v>
      </c>
      <c r="F8" s="11">
        <v>13.33</v>
      </c>
      <c r="G8" s="20">
        <v>58.75</v>
      </c>
      <c r="H8" s="11">
        <v>0</v>
      </c>
    </row>
    <row r="9" spans="1:8" s="2" customFormat="1" ht="17.25" customHeight="1">
      <c r="A9" s="7" t="s">
        <v>23</v>
      </c>
      <c r="B9" s="6"/>
      <c r="C9" s="6">
        <f>SUM(C4:C8)</f>
        <v>422</v>
      </c>
      <c r="D9" s="43">
        <f>D4+D5+D6+D7</f>
        <v>8.25</v>
      </c>
      <c r="E9" s="44">
        <f>E4+E5+E6+E7</f>
        <v>17.58</v>
      </c>
      <c r="F9" s="44">
        <f>F4+F5+F6+F7</f>
        <v>33.71</v>
      </c>
      <c r="G9" s="44">
        <f>SUM(G4:G8)</f>
        <v>385.20000000000005</v>
      </c>
      <c r="H9" s="44">
        <f>SUM(H4:H8)</f>
        <v>0.48</v>
      </c>
    </row>
    <row r="10" spans="1:8" s="2" customFormat="1" ht="17.25" customHeight="1">
      <c r="A10" s="7"/>
      <c r="B10" s="6"/>
      <c r="C10" s="6"/>
      <c r="D10" s="43"/>
      <c r="E10" s="44"/>
      <c r="F10" s="44"/>
      <c r="G10" s="44"/>
      <c r="H10" s="44"/>
    </row>
    <row r="11" spans="1:8" ht="17.25" customHeight="1">
      <c r="A11" s="2" t="s">
        <v>29</v>
      </c>
      <c r="D11" s="8"/>
      <c r="E11" s="8"/>
      <c r="F11" s="8"/>
      <c r="G11" s="8"/>
      <c r="H11" s="8"/>
    </row>
    <row r="12" spans="1:8" ht="17.25" customHeight="1">
      <c r="A12" s="10" t="s">
        <v>142</v>
      </c>
      <c r="B12" s="9" t="s">
        <v>144</v>
      </c>
      <c r="C12" s="11">
        <v>180</v>
      </c>
      <c r="D12" s="20">
        <v>0.9</v>
      </c>
      <c r="E12" s="11">
        <v>0</v>
      </c>
      <c r="F12" s="20">
        <v>18.27</v>
      </c>
      <c r="G12" s="1">
        <v>77.18</v>
      </c>
      <c r="H12" s="12">
        <v>3.6</v>
      </c>
    </row>
    <row r="13" spans="1:8" ht="21" customHeight="1">
      <c r="A13" s="10"/>
      <c r="B13" s="9"/>
      <c r="C13" s="11"/>
      <c r="D13" s="11"/>
      <c r="E13" s="11"/>
      <c r="F13" s="20"/>
      <c r="H13" s="11"/>
    </row>
    <row r="14" spans="1:8" ht="17.25" customHeight="1">
      <c r="A14" s="2" t="s">
        <v>3</v>
      </c>
      <c r="D14" s="8"/>
      <c r="E14" s="8"/>
      <c r="F14" s="8"/>
      <c r="G14" s="8"/>
      <c r="H14" s="8"/>
    </row>
    <row r="15" spans="1:9" s="42" customFormat="1" ht="17.25" customHeight="1">
      <c r="A15" s="41" t="s">
        <v>138</v>
      </c>
      <c r="B15" s="11" t="s">
        <v>121</v>
      </c>
      <c r="C15" s="62">
        <v>50</v>
      </c>
      <c r="D15" s="42">
        <v>1.09</v>
      </c>
      <c r="E15" s="11">
        <v>2.29</v>
      </c>
      <c r="F15" s="11">
        <v>6.5</v>
      </c>
      <c r="G15" s="11">
        <v>55.99</v>
      </c>
      <c r="H15" s="11">
        <v>2.55</v>
      </c>
      <c r="I15" s="11"/>
    </row>
    <row r="16" spans="1:10" s="42" customFormat="1" ht="17.25" customHeight="1">
      <c r="A16" s="41" t="s">
        <v>228</v>
      </c>
      <c r="B16" s="11" t="s">
        <v>38</v>
      </c>
      <c r="C16" s="11">
        <v>50</v>
      </c>
      <c r="D16" s="42">
        <v>0.3</v>
      </c>
      <c r="E16" s="11">
        <v>0</v>
      </c>
      <c r="F16" s="11">
        <v>2.7</v>
      </c>
      <c r="G16" s="11">
        <v>8.2</v>
      </c>
      <c r="H16" s="11">
        <v>10.5</v>
      </c>
      <c r="I16" s="11"/>
      <c r="J16" s="11"/>
    </row>
    <row r="17" spans="1:8" s="58" customFormat="1" ht="17.25" customHeight="1">
      <c r="A17" s="57" t="s">
        <v>139</v>
      </c>
      <c r="B17" s="61" t="s">
        <v>102</v>
      </c>
      <c r="C17" s="62">
        <v>200</v>
      </c>
      <c r="D17" s="11">
        <v>3.91</v>
      </c>
      <c r="E17" s="11">
        <v>4.35</v>
      </c>
      <c r="F17" s="20">
        <v>8.32</v>
      </c>
      <c r="G17" s="58">
        <v>88.11</v>
      </c>
      <c r="H17" s="11">
        <v>9.48</v>
      </c>
    </row>
    <row r="18" spans="1:8" s="58" customFormat="1" ht="17.25" customHeight="1">
      <c r="A18" s="57" t="s">
        <v>232</v>
      </c>
      <c r="B18" s="61" t="s">
        <v>103</v>
      </c>
      <c r="C18" s="62">
        <v>70</v>
      </c>
      <c r="D18" s="12">
        <v>9.06</v>
      </c>
      <c r="E18" s="12">
        <v>7.22</v>
      </c>
      <c r="F18" s="12">
        <v>11.89</v>
      </c>
      <c r="G18" s="12">
        <v>148.78</v>
      </c>
      <c r="H18" s="31">
        <v>0</v>
      </c>
    </row>
    <row r="19" spans="1:8" ht="17.25" customHeight="1">
      <c r="A19" s="10" t="s">
        <v>140</v>
      </c>
      <c r="B19" s="9" t="s">
        <v>45</v>
      </c>
      <c r="C19" s="11">
        <v>30</v>
      </c>
      <c r="D19" s="11">
        <v>0.42</v>
      </c>
      <c r="E19" s="11">
        <v>0.75</v>
      </c>
      <c r="F19" s="20">
        <v>2.89</v>
      </c>
      <c r="G19" s="1">
        <v>19.97</v>
      </c>
      <c r="H19" s="11">
        <v>0.21</v>
      </c>
    </row>
    <row r="20" spans="1:11" s="42" customFormat="1" ht="17.25" customHeight="1">
      <c r="A20" s="41" t="s">
        <v>83</v>
      </c>
      <c r="B20" s="63" t="s">
        <v>105</v>
      </c>
      <c r="C20" s="62">
        <v>130</v>
      </c>
      <c r="D20" s="42">
        <v>4.78</v>
      </c>
      <c r="E20" s="11">
        <v>3.91</v>
      </c>
      <c r="F20" s="11">
        <v>22.92</v>
      </c>
      <c r="G20" s="11">
        <v>145.99</v>
      </c>
      <c r="H20" s="11">
        <v>0</v>
      </c>
      <c r="I20" s="50"/>
      <c r="J20" s="50"/>
      <c r="K20" s="11"/>
    </row>
    <row r="21" spans="1:34" ht="17.25" customHeight="1">
      <c r="A21" s="10" t="s">
        <v>231</v>
      </c>
      <c r="B21" s="11" t="s">
        <v>118</v>
      </c>
      <c r="C21" s="11">
        <v>180</v>
      </c>
      <c r="D21" s="11">
        <v>0.1</v>
      </c>
      <c r="E21" s="20">
        <v>0</v>
      </c>
      <c r="F21" s="11">
        <v>15.17</v>
      </c>
      <c r="G21" s="20">
        <v>61.13</v>
      </c>
      <c r="H21" s="11">
        <v>0.36</v>
      </c>
      <c r="AH21" s="1">
        <f>AE21+AF21+AG21</f>
        <v>0</v>
      </c>
    </row>
    <row r="22" spans="1:8" s="58" customFormat="1" ht="17.25" customHeight="1">
      <c r="A22" s="105" t="s">
        <v>229</v>
      </c>
      <c r="B22" s="11" t="s">
        <v>207</v>
      </c>
      <c r="C22" s="60">
        <v>25</v>
      </c>
      <c r="D22" s="11">
        <v>1.9</v>
      </c>
      <c r="E22" s="11">
        <v>0.2</v>
      </c>
      <c r="F22" s="20">
        <v>12.3</v>
      </c>
      <c r="G22" s="58">
        <v>58.75</v>
      </c>
      <c r="H22" s="11">
        <v>0</v>
      </c>
    </row>
    <row r="23" spans="1:8" s="58" customFormat="1" ht="17.25" customHeight="1">
      <c r="A23" s="105" t="s">
        <v>230</v>
      </c>
      <c r="B23" s="61" t="s">
        <v>207</v>
      </c>
      <c r="C23" s="62">
        <v>30</v>
      </c>
      <c r="D23" s="11">
        <v>2.28</v>
      </c>
      <c r="E23" s="20">
        <v>0.24</v>
      </c>
      <c r="F23" s="11">
        <v>14.76</v>
      </c>
      <c r="G23" s="20">
        <v>70.5</v>
      </c>
      <c r="H23" s="11">
        <v>0</v>
      </c>
    </row>
    <row r="24" spans="1:11" ht="17.25" customHeight="1">
      <c r="A24" s="23" t="s">
        <v>23</v>
      </c>
      <c r="B24" s="9"/>
      <c r="C24" s="44">
        <f aca="true" t="shared" si="0" ref="C24:H24">C15+C17+C18+C19+C20+C21+C22+C23</f>
        <v>715</v>
      </c>
      <c r="D24" s="44">
        <f t="shared" si="0"/>
        <v>23.540000000000003</v>
      </c>
      <c r="E24" s="44">
        <f t="shared" si="0"/>
        <v>18.959999999999997</v>
      </c>
      <c r="F24" s="44">
        <f t="shared" si="0"/>
        <v>94.75</v>
      </c>
      <c r="G24" s="44">
        <f t="shared" si="0"/>
        <v>649.22</v>
      </c>
      <c r="H24" s="44">
        <f t="shared" si="0"/>
        <v>12.600000000000001</v>
      </c>
      <c r="I24" s="44"/>
      <c r="J24" s="44"/>
      <c r="K24" s="44"/>
    </row>
    <row r="25" spans="1:8" ht="17.25" customHeight="1">
      <c r="A25" s="10"/>
      <c r="B25" s="9"/>
      <c r="C25" s="11"/>
      <c r="D25" s="11"/>
      <c r="E25" s="11"/>
      <c r="F25" s="20"/>
      <c r="H25" s="11"/>
    </row>
    <row r="26" spans="1:8" ht="17.25" customHeight="1">
      <c r="A26" s="2" t="s">
        <v>11</v>
      </c>
      <c r="B26" s="2"/>
      <c r="D26" s="8"/>
      <c r="E26" s="8"/>
      <c r="F26" s="8"/>
      <c r="G26" s="8"/>
      <c r="H26" s="8"/>
    </row>
    <row r="27" spans="1:8" ht="17.25" customHeight="1">
      <c r="A27" s="10" t="s">
        <v>227</v>
      </c>
      <c r="B27" s="9" t="s">
        <v>243</v>
      </c>
      <c r="C27" s="11">
        <v>180</v>
      </c>
      <c r="D27" s="11">
        <v>5.04</v>
      </c>
      <c r="E27" s="11">
        <v>4.5</v>
      </c>
      <c r="F27" s="20">
        <v>7.2</v>
      </c>
      <c r="G27" s="1">
        <v>90</v>
      </c>
      <c r="H27" s="20">
        <v>1.4</v>
      </c>
    </row>
    <row r="28" spans="1:8" s="58" customFormat="1" ht="17.25" customHeight="1">
      <c r="A28" s="57" t="s">
        <v>141</v>
      </c>
      <c r="B28" s="61" t="s">
        <v>207</v>
      </c>
      <c r="C28" s="62">
        <v>60</v>
      </c>
      <c r="D28" s="11">
        <v>3.06</v>
      </c>
      <c r="E28" s="11">
        <v>2.52</v>
      </c>
      <c r="F28" s="20">
        <v>46.38</v>
      </c>
      <c r="G28" s="58">
        <v>220.8</v>
      </c>
      <c r="H28" s="11">
        <v>0</v>
      </c>
    </row>
    <row r="29" spans="1:8" s="68" customFormat="1" ht="17.25" customHeight="1">
      <c r="A29" s="55" t="s">
        <v>84</v>
      </c>
      <c r="B29" s="61" t="s">
        <v>217</v>
      </c>
      <c r="C29" s="62">
        <v>100</v>
      </c>
      <c r="D29" s="11">
        <v>0.4</v>
      </c>
      <c r="E29" s="11">
        <v>0.4</v>
      </c>
      <c r="F29" s="11">
        <v>9.8</v>
      </c>
      <c r="G29" s="68">
        <v>44</v>
      </c>
      <c r="H29" s="11">
        <v>10</v>
      </c>
    </row>
    <row r="30" spans="1:8" ht="17.25" customHeight="1">
      <c r="A30" s="23" t="s">
        <v>23</v>
      </c>
      <c r="B30" s="9"/>
      <c r="C30" s="44">
        <f>SUM(C27:C29)</f>
        <v>340</v>
      </c>
      <c r="D30" s="44">
        <f>D27+D28+D29</f>
        <v>8.5</v>
      </c>
      <c r="E30" s="44">
        <f>E27+E28+E29</f>
        <v>7.42</v>
      </c>
      <c r="F30" s="44">
        <f>F27+F28+F29</f>
        <v>63.38000000000001</v>
      </c>
      <c r="G30" s="44">
        <f>G27+G28+G29</f>
        <v>354.8</v>
      </c>
      <c r="H30" s="44">
        <f>SUM(H27:H28)</f>
        <v>1.4</v>
      </c>
    </row>
    <row r="31" spans="1:8" ht="17.25" customHeight="1">
      <c r="A31" s="10"/>
      <c r="B31" s="9"/>
      <c r="C31" s="20"/>
      <c r="D31" s="12"/>
      <c r="E31" s="12"/>
      <c r="F31" s="12"/>
      <c r="G31" s="12"/>
      <c r="H31" s="12"/>
    </row>
    <row r="32" spans="1:8" ht="17.25" customHeight="1">
      <c r="A32" s="2" t="s">
        <v>13</v>
      </c>
      <c r="B32" s="2"/>
      <c r="D32" s="8"/>
      <c r="E32" s="8"/>
      <c r="F32" s="8"/>
      <c r="G32" s="8"/>
      <c r="H32" s="8"/>
    </row>
    <row r="33" spans="1:8" s="58" customFormat="1" ht="17.25" customHeight="1">
      <c r="A33" s="58" t="s">
        <v>136</v>
      </c>
      <c r="B33" s="58" t="s">
        <v>85</v>
      </c>
      <c r="C33" s="60">
        <v>50</v>
      </c>
      <c r="D33" s="69">
        <v>0.66</v>
      </c>
      <c r="E33" s="69">
        <v>4.54</v>
      </c>
      <c r="F33" s="69">
        <v>2.85</v>
      </c>
      <c r="G33" s="69">
        <v>54.87</v>
      </c>
      <c r="H33" s="70">
        <v>1.13</v>
      </c>
    </row>
    <row r="34" spans="1:13" s="58" customFormat="1" ht="17.25" customHeight="1">
      <c r="A34" s="57" t="s">
        <v>213</v>
      </c>
      <c r="B34" s="61" t="s">
        <v>135</v>
      </c>
      <c r="C34" s="62">
        <v>70</v>
      </c>
      <c r="D34" s="11">
        <v>9.57</v>
      </c>
      <c r="E34" s="11">
        <v>4.15</v>
      </c>
      <c r="F34" s="20">
        <v>5.26</v>
      </c>
      <c r="G34" s="58">
        <v>96.69</v>
      </c>
      <c r="H34" s="11">
        <v>1.6</v>
      </c>
      <c r="M34" s="1"/>
    </row>
    <row r="35" spans="1:13" s="58" customFormat="1" ht="17.25" customHeight="1">
      <c r="A35" s="100" t="s">
        <v>143</v>
      </c>
      <c r="B35" s="101" t="s">
        <v>41</v>
      </c>
      <c r="C35" s="62">
        <v>30</v>
      </c>
      <c r="D35" s="11">
        <v>0.16</v>
      </c>
      <c r="E35" s="11">
        <v>1.1</v>
      </c>
      <c r="F35" s="20">
        <v>1.57</v>
      </c>
      <c r="G35" s="58">
        <v>16.85</v>
      </c>
      <c r="H35" s="102">
        <v>0.2</v>
      </c>
      <c r="I35" s="103"/>
      <c r="M35" s="1"/>
    </row>
    <row r="36" spans="1:9" ht="17.25" customHeight="1">
      <c r="A36" s="99" t="s">
        <v>137</v>
      </c>
      <c r="B36" s="87" t="s">
        <v>134</v>
      </c>
      <c r="C36" s="22">
        <v>130</v>
      </c>
      <c r="D36" s="27">
        <v>3.04</v>
      </c>
      <c r="E36" s="27">
        <v>3.23</v>
      </c>
      <c r="F36" s="27">
        <v>17.11</v>
      </c>
      <c r="G36" s="27">
        <v>109.72</v>
      </c>
      <c r="H36" s="88">
        <v>14</v>
      </c>
      <c r="I36" s="89"/>
    </row>
    <row r="37" spans="1:8" ht="17.25" customHeight="1">
      <c r="A37" s="10" t="s">
        <v>186</v>
      </c>
      <c r="B37" s="9" t="s">
        <v>114</v>
      </c>
      <c r="C37" s="11">
        <v>180</v>
      </c>
      <c r="D37" s="11">
        <v>2.31</v>
      </c>
      <c r="E37" s="11">
        <v>2.18</v>
      </c>
      <c r="F37" s="20">
        <v>13.77</v>
      </c>
      <c r="G37" s="1">
        <v>83.9</v>
      </c>
      <c r="H37" s="11">
        <v>1.2</v>
      </c>
    </row>
    <row r="38" spans="1:8" s="58" customFormat="1" ht="17.25" customHeight="1">
      <c r="A38" s="105" t="s">
        <v>229</v>
      </c>
      <c r="B38" s="61"/>
      <c r="C38" s="60">
        <v>30</v>
      </c>
      <c r="D38" s="11">
        <v>2.28</v>
      </c>
      <c r="E38" s="11">
        <v>0.2</v>
      </c>
      <c r="F38" s="20">
        <v>14.76</v>
      </c>
      <c r="G38" s="58">
        <v>70.5</v>
      </c>
      <c r="H38" s="11">
        <v>0</v>
      </c>
    </row>
    <row r="39" spans="1:8" s="58" customFormat="1" ht="17.25" customHeight="1">
      <c r="A39" s="105" t="s">
        <v>230</v>
      </c>
      <c r="B39" s="11"/>
      <c r="C39" s="11">
        <v>20</v>
      </c>
      <c r="D39" s="20">
        <v>1.32</v>
      </c>
      <c r="E39" s="11">
        <v>0.22</v>
      </c>
      <c r="F39" s="20">
        <v>8.2</v>
      </c>
      <c r="G39" s="11">
        <v>47</v>
      </c>
      <c r="H39" s="58">
        <v>0</v>
      </c>
    </row>
    <row r="40" spans="1:9" ht="17.25" customHeight="1">
      <c r="A40" s="23" t="s">
        <v>23</v>
      </c>
      <c r="B40" s="9"/>
      <c r="C40" s="44">
        <f aca="true" t="shared" si="1" ref="C40:H40">SUM(C33:C39)</f>
        <v>510</v>
      </c>
      <c r="D40" s="44">
        <f t="shared" si="1"/>
        <v>19.34</v>
      </c>
      <c r="E40" s="44">
        <f t="shared" si="1"/>
        <v>15.620000000000001</v>
      </c>
      <c r="F40" s="44">
        <f t="shared" si="1"/>
        <v>63.519999999999996</v>
      </c>
      <c r="G40" s="44">
        <f t="shared" si="1"/>
        <v>479.53</v>
      </c>
      <c r="H40" s="44">
        <f t="shared" si="1"/>
        <v>18.13</v>
      </c>
      <c r="I40" s="2"/>
    </row>
    <row r="41" spans="1:8" ht="21.75" customHeight="1">
      <c r="A41" s="23" t="s">
        <v>39</v>
      </c>
      <c r="B41" s="9"/>
      <c r="C41" s="11"/>
      <c r="D41" s="21">
        <f>D9+D12+D24+D30+D40</f>
        <v>60.53</v>
      </c>
      <c r="E41" s="21">
        <f>E9+E12+E24+E30+E40</f>
        <v>59.58</v>
      </c>
      <c r="F41" s="21">
        <f>F9+F12+F24+F30+F40</f>
        <v>273.63</v>
      </c>
      <c r="G41" s="21">
        <f>G9+G12+G24+G30+G40</f>
        <v>1945.93</v>
      </c>
      <c r="H41" s="21">
        <f>H9+H12+H24+H30+H40</f>
        <v>36.209999999999994</v>
      </c>
    </row>
    <row r="42" spans="1:8" ht="17.25" customHeight="1">
      <c r="A42" s="81" t="s">
        <v>234</v>
      </c>
      <c r="B42" s="116" t="s">
        <v>59</v>
      </c>
      <c r="C42" s="117"/>
      <c r="D42" s="117"/>
      <c r="E42" s="11"/>
      <c r="F42" s="11"/>
      <c r="H42" s="11"/>
    </row>
    <row r="43" spans="1:8" ht="17.25" customHeight="1">
      <c r="A43" s="10"/>
      <c r="B43" s="9"/>
      <c r="C43" s="11"/>
      <c r="D43" s="11"/>
      <c r="E43" s="11"/>
      <c r="F43" s="11"/>
      <c r="G43" s="20"/>
      <c r="H43" s="11"/>
    </row>
    <row r="44" spans="1:8" ht="17.25" customHeight="1">
      <c r="A44" s="7" t="s">
        <v>62</v>
      </c>
      <c r="B44" s="14"/>
      <c r="C44" s="14"/>
      <c r="D44" s="17"/>
      <c r="E44" s="17"/>
      <c r="F44" s="17"/>
      <c r="G44" s="17"/>
      <c r="H44" s="17"/>
    </row>
    <row r="45" spans="1:8" ht="17.25" customHeight="1">
      <c r="A45" s="2" t="s">
        <v>15</v>
      </c>
      <c r="D45" s="8"/>
      <c r="E45" s="8"/>
      <c r="F45" s="8"/>
      <c r="G45" s="8"/>
      <c r="H45" s="8"/>
    </row>
    <row r="46" spans="1:8" ht="19.5" customHeight="1">
      <c r="A46" s="10" t="s">
        <v>205</v>
      </c>
      <c r="B46" s="9" t="s">
        <v>206</v>
      </c>
      <c r="C46" s="11">
        <v>200</v>
      </c>
      <c r="D46" s="11">
        <v>5.52</v>
      </c>
      <c r="E46" s="11">
        <v>6.37</v>
      </c>
      <c r="F46" s="20">
        <v>24.52</v>
      </c>
      <c r="G46" s="1">
        <v>177.5</v>
      </c>
      <c r="H46" s="11">
        <v>0.4</v>
      </c>
    </row>
    <row r="47" spans="1:8" s="58" customFormat="1" ht="17.25" customHeight="1">
      <c r="A47" s="57" t="s">
        <v>187</v>
      </c>
      <c r="B47" s="55" t="s">
        <v>115</v>
      </c>
      <c r="C47" s="62">
        <v>180</v>
      </c>
      <c r="D47" s="11">
        <v>2.36</v>
      </c>
      <c r="E47" s="11">
        <v>2.19</v>
      </c>
      <c r="F47" s="20">
        <v>15.25</v>
      </c>
      <c r="G47" s="58">
        <v>90.1</v>
      </c>
      <c r="H47" s="11">
        <v>1.17</v>
      </c>
    </row>
    <row r="48" spans="1:8" ht="17.25" customHeight="1">
      <c r="A48" s="10" t="s">
        <v>210</v>
      </c>
      <c r="B48" s="9" t="s">
        <v>211</v>
      </c>
      <c r="C48" s="20">
        <v>7</v>
      </c>
      <c r="D48" s="11">
        <v>0.09</v>
      </c>
      <c r="E48" s="11">
        <v>7.11</v>
      </c>
      <c r="F48" s="20">
        <v>0.14</v>
      </c>
      <c r="G48" s="1">
        <v>64.87</v>
      </c>
      <c r="H48" s="11">
        <v>0</v>
      </c>
    </row>
    <row r="49" spans="1:9" s="58" customFormat="1" ht="17.25" customHeight="1">
      <c r="A49" s="105" t="s">
        <v>245</v>
      </c>
      <c r="B49" s="11" t="s">
        <v>207</v>
      </c>
      <c r="C49" s="11">
        <v>20</v>
      </c>
      <c r="D49" s="20">
        <v>1.52</v>
      </c>
      <c r="E49" s="11">
        <v>0.16</v>
      </c>
      <c r="F49" s="20">
        <v>9.84</v>
      </c>
      <c r="G49" s="11">
        <v>47</v>
      </c>
      <c r="H49" s="58">
        <v>0</v>
      </c>
      <c r="I49" s="103"/>
    </row>
    <row r="50" spans="1:8" s="2" customFormat="1" ht="18" customHeight="1">
      <c r="A50" s="23" t="s">
        <v>23</v>
      </c>
      <c r="B50" s="43"/>
      <c r="C50" s="54">
        <f>C46+C47+C48+C49</f>
        <v>407</v>
      </c>
      <c r="D50" s="44">
        <f>SUM(D46:D49)</f>
        <v>9.489999999999998</v>
      </c>
      <c r="E50" s="44">
        <f>SUM(E46:E49)</f>
        <v>15.830000000000002</v>
      </c>
      <c r="F50" s="44">
        <f>SUM(F46:F49)</f>
        <v>49.75</v>
      </c>
      <c r="G50" s="44">
        <f>SUM(G46:G49)</f>
        <v>379.47</v>
      </c>
      <c r="H50" s="44">
        <f>SUM(H46:H49)</f>
        <v>1.5699999999999998</v>
      </c>
    </row>
    <row r="51" spans="1:8" ht="19.5" customHeight="1">
      <c r="A51" s="10"/>
      <c r="B51" s="9"/>
      <c r="C51" s="11"/>
      <c r="D51" s="11"/>
      <c r="E51" s="11"/>
      <c r="F51" s="20"/>
      <c r="H51" s="11"/>
    </row>
    <row r="52" spans="1:8" s="2" customFormat="1" ht="17.25" customHeight="1">
      <c r="A52" s="23" t="s">
        <v>29</v>
      </c>
      <c r="B52" s="43"/>
      <c r="C52" s="65"/>
      <c r="D52" s="44"/>
      <c r="E52" s="44"/>
      <c r="F52" s="44"/>
      <c r="G52" s="44"/>
      <c r="H52" s="44"/>
    </row>
    <row r="53" spans="1:8" ht="17.25" customHeight="1">
      <c r="A53" s="10" t="s">
        <v>145</v>
      </c>
      <c r="B53" s="9" t="s">
        <v>144</v>
      </c>
      <c r="C53" s="44">
        <v>180</v>
      </c>
      <c r="D53" s="45">
        <v>0.9</v>
      </c>
      <c r="E53" s="44">
        <v>0</v>
      </c>
      <c r="F53" s="45">
        <v>22.97</v>
      </c>
      <c r="G53" s="2">
        <v>95.27</v>
      </c>
      <c r="H53" s="21">
        <v>7.2</v>
      </c>
    </row>
    <row r="54" spans="1:8" ht="18" customHeight="1">
      <c r="A54" s="10"/>
      <c r="B54" s="9"/>
      <c r="C54" s="11"/>
      <c r="D54" s="11"/>
      <c r="E54" s="11"/>
      <c r="F54" s="20"/>
      <c r="H54" s="11"/>
    </row>
    <row r="55" spans="1:8" ht="17.25" customHeight="1">
      <c r="A55" s="7" t="s">
        <v>16</v>
      </c>
      <c r="B55" s="14"/>
      <c r="C55" s="14"/>
      <c r="D55" s="17"/>
      <c r="E55" s="17"/>
      <c r="F55" s="17"/>
      <c r="G55" s="17"/>
      <c r="H55" s="17"/>
    </row>
    <row r="56" spans="1:8" s="58" customFormat="1" ht="17.25" customHeight="1">
      <c r="A56" s="58" t="s">
        <v>146</v>
      </c>
      <c r="B56" s="58" t="s">
        <v>79</v>
      </c>
      <c r="C56" s="58">
        <v>50</v>
      </c>
      <c r="D56" s="70">
        <v>0.83</v>
      </c>
      <c r="E56" s="70">
        <v>3.55</v>
      </c>
      <c r="F56" s="70">
        <v>2.82</v>
      </c>
      <c r="G56" s="70">
        <v>46.48</v>
      </c>
      <c r="H56" s="70">
        <v>1.02</v>
      </c>
    </row>
    <row r="57" spans="1:10" s="42" customFormat="1" ht="17.25" customHeight="1">
      <c r="A57" s="41" t="s">
        <v>228</v>
      </c>
      <c r="B57" s="11" t="s">
        <v>38</v>
      </c>
      <c r="C57" s="11">
        <v>50</v>
      </c>
      <c r="D57" s="42">
        <v>0.3</v>
      </c>
      <c r="E57" s="11">
        <v>0</v>
      </c>
      <c r="F57" s="11">
        <v>2.7</v>
      </c>
      <c r="G57" s="11">
        <v>8.2</v>
      </c>
      <c r="H57" s="11">
        <v>10.5</v>
      </c>
      <c r="I57" s="11"/>
      <c r="J57" s="11"/>
    </row>
    <row r="58" spans="1:9" s="42" customFormat="1" ht="17.25" customHeight="1">
      <c r="A58" s="41" t="s">
        <v>147</v>
      </c>
      <c r="B58" s="11" t="s">
        <v>54</v>
      </c>
      <c r="C58" s="62">
        <v>200</v>
      </c>
      <c r="D58" s="42">
        <v>3.91</v>
      </c>
      <c r="E58" s="11">
        <v>4.33</v>
      </c>
      <c r="F58" s="11">
        <v>13.36</v>
      </c>
      <c r="G58" s="11">
        <v>108.07</v>
      </c>
      <c r="H58" s="11">
        <v>0.58</v>
      </c>
      <c r="I58" s="11"/>
    </row>
    <row r="59" spans="1:8" ht="17.25" customHeight="1">
      <c r="A59" s="10" t="s">
        <v>225</v>
      </c>
      <c r="B59" s="9" t="s">
        <v>76</v>
      </c>
      <c r="C59" s="11">
        <v>70</v>
      </c>
      <c r="D59" s="11">
        <v>12.79</v>
      </c>
      <c r="E59" s="11">
        <v>7.6</v>
      </c>
      <c r="F59" s="20">
        <v>2.94</v>
      </c>
      <c r="G59" s="1">
        <v>131.33</v>
      </c>
      <c r="H59" s="11">
        <v>0.025</v>
      </c>
    </row>
    <row r="60" spans="1:8" ht="17.25" customHeight="1">
      <c r="A60" s="10" t="s">
        <v>215</v>
      </c>
      <c r="B60" s="9" t="s">
        <v>211</v>
      </c>
      <c r="C60" s="64">
        <v>5</v>
      </c>
      <c r="D60" s="11">
        <v>0.05</v>
      </c>
      <c r="E60" s="11">
        <v>3.63</v>
      </c>
      <c r="F60" s="20">
        <v>0.07</v>
      </c>
      <c r="G60" s="1">
        <v>33.1</v>
      </c>
      <c r="H60" s="11">
        <v>0</v>
      </c>
    </row>
    <row r="61" spans="1:8" s="58" customFormat="1" ht="17.25" customHeight="1">
      <c r="A61" s="57" t="s">
        <v>168</v>
      </c>
      <c r="B61" s="55" t="s">
        <v>108</v>
      </c>
      <c r="C61" s="11">
        <v>130</v>
      </c>
      <c r="D61" s="11">
        <v>3.97</v>
      </c>
      <c r="E61" s="11">
        <v>4.34</v>
      </c>
      <c r="F61" s="20">
        <v>17.78</v>
      </c>
      <c r="G61" s="58">
        <v>126.1</v>
      </c>
      <c r="H61" s="11">
        <v>0</v>
      </c>
    </row>
    <row r="62" spans="1:8" s="58" customFormat="1" ht="17.25" customHeight="1">
      <c r="A62" s="57" t="s">
        <v>149</v>
      </c>
      <c r="B62" s="11" t="s">
        <v>91</v>
      </c>
      <c r="C62" s="20">
        <v>180</v>
      </c>
      <c r="D62" s="11">
        <v>0.05</v>
      </c>
      <c r="E62" s="20">
        <v>0.007</v>
      </c>
      <c r="F62" s="58">
        <v>18.29</v>
      </c>
      <c r="G62" s="12">
        <v>73.45</v>
      </c>
      <c r="H62" s="58">
        <v>1.5</v>
      </c>
    </row>
    <row r="63" spans="1:8" s="58" customFormat="1" ht="17.25" customHeight="1">
      <c r="A63" s="105" t="s">
        <v>229</v>
      </c>
      <c r="B63" s="11" t="s">
        <v>207</v>
      </c>
      <c r="C63" s="62">
        <v>30</v>
      </c>
      <c r="D63" s="11">
        <v>2.28</v>
      </c>
      <c r="E63" s="20">
        <v>0.24</v>
      </c>
      <c r="F63" s="11">
        <v>14.76</v>
      </c>
      <c r="G63" s="20">
        <v>70.5</v>
      </c>
      <c r="H63" s="11">
        <v>0</v>
      </c>
    </row>
    <row r="64" spans="1:8" s="58" customFormat="1" ht="17.25" customHeight="1">
      <c r="A64" s="105" t="s">
        <v>230</v>
      </c>
      <c r="B64" s="61" t="s">
        <v>207</v>
      </c>
      <c r="C64" s="62">
        <v>30</v>
      </c>
      <c r="D64" s="11">
        <v>2.28</v>
      </c>
      <c r="E64" s="20">
        <v>0.24</v>
      </c>
      <c r="F64" s="11">
        <v>14.76</v>
      </c>
      <c r="G64" s="20">
        <v>70.5</v>
      </c>
      <c r="H64" s="11">
        <v>0</v>
      </c>
    </row>
    <row r="65" spans="1:8" s="22" customFormat="1" ht="17.25" customHeight="1">
      <c r="A65" s="19" t="s">
        <v>23</v>
      </c>
      <c r="B65" s="18"/>
      <c r="C65" s="66">
        <f aca="true" t="shared" si="2" ref="C65:H65">C56+C58+C59+C60+C61+C62+C63+C64</f>
        <v>695</v>
      </c>
      <c r="D65" s="21">
        <f t="shared" si="2"/>
        <v>26.160000000000004</v>
      </c>
      <c r="E65" s="21">
        <f t="shared" si="2"/>
        <v>23.936999999999998</v>
      </c>
      <c r="F65" s="21">
        <f t="shared" si="2"/>
        <v>84.78</v>
      </c>
      <c r="G65" s="21">
        <f t="shared" si="2"/>
        <v>659.5300000000001</v>
      </c>
      <c r="H65" s="21">
        <f t="shared" si="2"/>
        <v>3.125</v>
      </c>
    </row>
    <row r="66" spans="1:7" s="58" customFormat="1" ht="17.25" customHeight="1">
      <c r="A66" s="57"/>
      <c r="B66" s="11"/>
      <c r="C66" s="11"/>
      <c r="D66" s="20"/>
      <c r="E66" s="11"/>
      <c r="F66" s="20"/>
      <c r="G66" s="11"/>
    </row>
    <row r="67" spans="1:3" s="22" customFormat="1" ht="17.25" customHeight="1">
      <c r="A67" s="19" t="s">
        <v>11</v>
      </c>
      <c r="B67" s="18"/>
      <c r="C67" s="20"/>
    </row>
    <row r="68" spans="1:8" s="58" customFormat="1" ht="18" customHeight="1">
      <c r="A68" s="57" t="s">
        <v>6</v>
      </c>
      <c r="B68" s="61" t="s">
        <v>113</v>
      </c>
      <c r="C68" s="62">
        <v>200</v>
      </c>
      <c r="D68" s="11">
        <v>0.06</v>
      </c>
      <c r="E68" s="11">
        <v>0.02</v>
      </c>
      <c r="F68" s="11">
        <v>9.99</v>
      </c>
      <c r="G68" s="20">
        <v>40</v>
      </c>
      <c r="H68" s="11">
        <v>0.03</v>
      </c>
    </row>
    <row r="69" spans="1:8" ht="17.25" customHeight="1">
      <c r="A69" s="10" t="s">
        <v>150</v>
      </c>
      <c r="B69" s="9" t="s">
        <v>44</v>
      </c>
      <c r="C69" s="62">
        <v>60</v>
      </c>
      <c r="D69" s="11">
        <v>4.16</v>
      </c>
      <c r="E69" s="11">
        <v>3.14</v>
      </c>
      <c r="F69" s="20">
        <v>36.07</v>
      </c>
      <c r="G69" s="1">
        <v>189.16</v>
      </c>
      <c r="H69" s="11">
        <v>0</v>
      </c>
    </row>
    <row r="70" spans="1:8" ht="17.25" customHeight="1">
      <c r="A70" s="23" t="s">
        <v>23</v>
      </c>
      <c r="B70" s="9"/>
      <c r="C70" s="44">
        <f aca="true" t="shared" si="3" ref="C70:H70">SUM(C68:C69)</f>
        <v>260</v>
      </c>
      <c r="D70" s="44">
        <f t="shared" si="3"/>
        <v>4.22</v>
      </c>
      <c r="E70" s="44">
        <f t="shared" si="3"/>
        <v>3.16</v>
      </c>
      <c r="F70" s="44">
        <f t="shared" si="3"/>
        <v>46.06</v>
      </c>
      <c r="G70" s="44">
        <f t="shared" si="3"/>
        <v>229.16</v>
      </c>
      <c r="H70" s="44">
        <f t="shared" si="3"/>
        <v>0.03</v>
      </c>
    </row>
    <row r="71" spans="1:8" s="68" customFormat="1" ht="17.25" customHeight="1">
      <c r="A71" s="55"/>
      <c r="B71" s="61"/>
      <c r="C71" s="62"/>
      <c r="D71" s="11"/>
      <c r="E71" s="11"/>
      <c r="F71" s="11"/>
      <c r="H71" s="11"/>
    </row>
    <row r="72" spans="1:8" ht="17.25" customHeight="1">
      <c r="A72" s="23" t="s">
        <v>13</v>
      </c>
      <c r="B72" s="9"/>
      <c r="C72" s="11"/>
      <c r="D72" s="12"/>
      <c r="E72" s="12"/>
      <c r="F72" s="12"/>
      <c r="G72" s="12"/>
      <c r="H72" s="12"/>
    </row>
    <row r="73" spans="1:8" ht="17.25" customHeight="1">
      <c r="A73" s="10" t="s">
        <v>233</v>
      </c>
      <c r="B73" s="9" t="s">
        <v>81</v>
      </c>
      <c r="C73" s="11">
        <v>180</v>
      </c>
      <c r="D73" s="11">
        <v>21.13</v>
      </c>
      <c r="E73" s="20">
        <v>9.16</v>
      </c>
      <c r="F73" s="20">
        <v>28.97</v>
      </c>
      <c r="G73" s="1">
        <v>258.86</v>
      </c>
      <c r="H73" s="11">
        <v>1.59</v>
      </c>
    </row>
    <row r="74" spans="1:14" s="58" customFormat="1" ht="17.25" customHeight="1">
      <c r="A74" s="57" t="s">
        <v>151</v>
      </c>
      <c r="B74" s="55" t="s">
        <v>60</v>
      </c>
      <c r="C74" s="98">
        <v>180</v>
      </c>
      <c r="D74" s="11">
        <v>0.18</v>
      </c>
      <c r="E74" s="20">
        <v>0.08</v>
      </c>
      <c r="F74" s="11">
        <v>11.13</v>
      </c>
      <c r="G74" s="20">
        <v>46.07</v>
      </c>
      <c r="H74" s="11">
        <v>80.1</v>
      </c>
      <c r="N74" s="71"/>
    </row>
    <row r="75" spans="1:8" s="58" customFormat="1" ht="17.25" customHeight="1">
      <c r="A75" s="105" t="s">
        <v>229</v>
      </c>
      <c r="B75" s="11" t="s">
        <v>207</v>
      </c>
      <c r="C75" s="62">
        <v>30</v>
      </c>
      <c r="D75" s="11">
        <v>2.28</v>
      </c>
      <c r="E75" s="20">
        <v>0.24</v>
      </c>
      <c r="F75" s="11">
        <v>14.76</v>
      </c>
      <c r="G75" s="20">
        <v>70.5</v>
      </c>
      <c r="H75" s="11">
        <v>0</v>
      </c>
    </row>
    <row r="76" spans="1:8" s="68" customFormat="1" ht="17.25" customHeight="1">
      <c r="A76" s="55" t="s">
        <v>86</v>
      </c>
      <c r="B76" s="11" t="s">
        <v>217</v>
      </c>
      <c r="C76" s="11">
        <v>100</v>
      </c>
      <c r="D76" s="11">
        <v>1.5</v>
      </c>
      <c r="E76" s="11">
        <v>0.5</v>
      </c>
      <c r="F76" s="68">
        <v>21</v>
      </c>
      <c r="G76" s="11">
        <v>95</v>
      </c>
      <c r="H76" s="68">
        <v>5</v>
      </c>
    </row>
    <row r="77" spans="1:8" ht="17.25" customHeight="1">
      <c r="A77" s="23" t="s">
        <v>23</v>
      </c>
      <c r="B77" s="9"/>
      <c r="C77" s="44">
        <f aca="true" t="shared" si="4" ref="C77:H77">SUM(C73:C76)</f>
        <v>490</v>
      </c>
      <c r="D77" s="21">
        <f t="shared" si="4"/>
        <v>25.09</v>
      </c>
      <c r="E77" s="21">
        <f t="shared" si="4"/>
        <v>9.98</v>
      </c>
      <c r="F77" s="21">
        <f t="shared" si="4"/>
        <v>75.86</v>
      </c>
      <c r="G77" s="21">
        <f t="shared" si="4"/>
        <v>470.43</v>
      </c>
      <c r="H77" s="21">
        <f t="shared" si="4"/>
        <v>86.69</v>
      </c>
    </row>
    <row r="78" spans="1:8" ht="17.25" customHeight="1">
      <c r="A78" s="23"/>
      <c r="B78" s="9"/>
      <c r="C78" s="44"/>
      <c r="D78" s="21"/>
      <c r="E78" s="21"/>
      <c r="F78" s="21"/>
      <c r="G78" s="21"/>
      <c r="H78" s="21"/>
    </row>
    <row r="79" spans="1:8" ht="17.25" customHeight="1">
      <c r="A79" s="2" t="s">
        <v>14</v>
      </c>
      <c r="B79" s="43"/>
      <c r="C79" s="44"/>
      <c r="D79" s="21">
        <f>D50+D53+D65+D70+D77</f>
        <v>65.86</v>
      </c>
      <c r="E79" s="21">
        <f>E50+E53+E65+E70+E77</f>
        <v>52.907</v>
      </c>
      <c r="F79" s="21">
        <f>F50+F53+F65+F70+F77</f>
        <v>279.42</v>
      </c>
      <c r="G79" s="21">
        <f>G50+G53+G65+G70+G77</f>
        <v>1833.8600000000001</v>
      </c>
      <c r="H79" s="21">
        <f>H50+H53+H65+H70+H77</f>
        <v>98.615</v>
      </c>
    </row>
    <row r="80" spans="1:8" ht="17.25" customHeight="1">
      <c r="A80" s="81" t="s">
        <v>234</v>
      </c>
      <c r="B80" s="116" t="s">
        <v>59</v>
      </c>
      <c r="C80" s="117"/>
      <c r="D80" s="117"/>
      <c r="E80" s="11"/>
      <c r="F80" s="11"/>
      <c r="H80" s="11"/>
    </row>
    <row r="81" spans="1:8" ht="17.25" customHeight="1">
      <c r="A81" s="2"/>
      <c r="D81" s="13"/>
      <c r="E81" s="13"/>
      <c r="F81" s="13"/>
      <c r="G81" s="13"/>
      <c r="H81" s="13"/>
    </row>
    <row r="82" spans="1:8" s="22" customFormat="1" ht="17.25" customHeight="1">
      <c r="A82" s="19" t="s">
        <v>5</v>
      </c>
      <c r="B82" s="18"/>
      <c r="C82" s="20"/>
      <c r="D82" s="12"/>
      <c r="E82" s="12"/>
      <c r="F82" s="12"/>
      <c r="G82" s="12"/>
      <c r="H82" s="12"/>
    </row>
    <row r="83" spans="1:8" ht="17.25" customHeight="1">
      <c r="A83" s="23" t="s">
        <v>63</v>
      </c>
      <c r="B83" s="9"/>
      <c r="C83" s="11"/>
      <c r="D83" s="12"/>
      <c r="E83" s="12"/>
      <c r="F83" s="12"/>
      <c r="G83" s="12"/>
      <c r="H83" s="12"/>
    </row>
    <row r="84" spans="1:8" ht="19.5" customHeight="1">
      <c r="A84" s="10" t="s">
        <v>152</v>
      </c>
      <c r="B84" s="9" t="s">
        <v>110</v>
      </c>
      <c r="C84" s="11">
        <v>200</v>
      </c>
      <c r="D84" s="11">
        <v>4.82</v>
      </c>
      <c r="E84" s="11">
        <v>5.08</v>
      </c>
      <c r="F84" s="20">
        <v>8.57</v>
      </c>
      <c r="G84" s="1">
        <v>132.4</v>
      </c>
      <c r="H84" s="11">
        <v>0.9</v>
      </c>
    </row>
    <row r="85" spans="1:8" s="58" customFormat="1" ht="17.25" customHeight="1">
      <c r="A85" s="57" t="s">
        <v>188</v>
      </c>
      <c r="B85" s="55" t="s">
        <v>116</v>
      </c>
      <c r="C85" s="62">
        <v>180</v>
      </c>
      <c r="D85" s="11">
        <v>3.11</v>
      </c>
      <c r="E85" s="11">
        <v>28.7</v>
      </c>
      <c r="F85" s="20">
        <v>14.78</v>
      </c>
      <c r="G85" s="58">
        <v>97.36</v>
      </c>
      <c r="H85" s="11">
        <v>1.43</v>
      </c>
    </row>
    <row r="86" spans="1:8" ht="17.25" customHeight="1">
      <c r="A86" s="10" t="s">
        <v>210</v>
      </c>
      <c r="B86" s="9" t="s">
        <v>211</v>
      </c>
      <c r="C86" s="20">
        <v>7</v>
      </c>
      <c r="D86" s="11">
        <v>0.09</v>
      </c>
      <c r="E86" s="11">
        <v>7.11</v>
      </c>
      <c r="F86" s="20">
        <v>0.14</v>
      </c>
      <c r="G86" s="1">
        <v>64.87</v>
      </c>
      <c r="H86" s="11">
        <v>0</v>
      </c>
    </row>
    <row r="87" spans="1:8" ht="17.25" customHeight="1">
      <c r="A87" s="10" t="s">
        <v>208</v>
      </c>
      <c r="B87" s="9" t="s">
        <v>209</v>
      </c>
      <c r="C87" s="11">
        <v>10</v>
      </c>
      <c r="D87" s="11">
        <v>2.35</v>
      </c>
      <c r="E87" s="11">
        <v>3.09</v>
      </c>
      <c r="F87" s="20">
        <v>0</v>
      </c>
      <c r="G87" s="1">
        <v>38</v>
      </c>
      <c r="H87" s="11">
        <v>0</v>
      </c>
    </row>
    <row r="88" spans="1:8" s="58" customFormat="1" ht="17.25" customHeight="1">
      <c r="A88" s="1" t="s">
        <v>244</v>
      </c>
      <c r="B88" s="59" t="s">
        <v>207</v>
      </c>
      <c r="C88" s="62">
        <v>25</v>
      </c>
      <c r="D88" s="11">
        <v>1.92</v>
      </c>
      <c r="E88" s="20">
        <v>0.76</v>
      </c>
      <c r="F88" s="11">
        <v>13.33</v>
      </c>
      <c r="G88" s="20">
        <v>58.75</v>
      </c>
      <c r="H88" s="11">
        <v>0</v>
      </c>
    </row>
    <row r="89" spans="1:8" ht="17.25" customHeight="1">
      <c r="A89" s="23" t="s">
        <v>23</v>
      </c>
      <c r="B89" s="9"/>
      <c r="C89" s="66">
        <f aca="true" t="shared" si="5" ref="C89:H89">SUM(C84:C88)</f>
        <v>422</v>
      </c>
      <c r="D89" s="44">
        <f t="shared" si="5"/>
        <v>12.29</v>
      </c>
      <c r="E89" s="44">
        <f t="shared" si="5"/>
        <v>44.74</v>
      </c>
      <c r="F89" s="44">
        <f t="shared" si="5"/>
        <v>36.82</v>
      </c>
      <c r="G89" s="44">
        <f t="shared" si="5"/>
        <v>391.38</v>
      </c>
      <c r="H89" s="44">
        <f t="shared" si="5"/>
        <v>2.33</v>
      </c>
    </row>
    <row r="90" spans="1:8" ht="17.25" customHeight="1">
      <c r="A90" s="7"/>
      <c r="B90" s="9"/>
      <c r="C90" s="14"/>
      <c r="D90" s="16"/>
      <c r="E90" s="16"/>
      <c r="F90" s="16"/>
      <c r="G90" s="16"/>
      <c r="H90" s="16"/>
    </row>
    <row r="91" spans="1:8" ht="17.25" customHeight="1">
      <c r="A91" s="7" t="s">
        <v>29</v>
      </c>
      <c r="B91" s="9"/>
      <c r="C91" s="14"/>
      <c r="D91" s="16"/>
      <c r="E91" s="16"/>
      <c r="F91" s="16"/>
      <c r="G91" s="16"/>
      <c r="H91" s="16"/>
    </row>
    <row r="92" spans="1:14" s="68" customFormat="1" ht="17.25" customHeight="1">
      <c r="A92" s="55" t="s">
        <v>236</v>
      </c>
      <c r="B92" s="61" t="s">
        <v>144</v>
      </c>
      <c r="C92" s="62">
        <v>180</v>
      </c>
      <c r="D92" s="11">
        <v>0.72</v>
      </c>
      <c r="E92" s="11">
        <v>0.54</v>
      </c>
      <c r="F92" s="11">
        <v>19.8</v>
      </c>
      <c r="G92" s="68">
        <v>81.9</v>
      </c>
      <c r="H92" s="11">
        <v>25</v>
      </c>
      <c r="N92" s="58"/>
    </row>
    <row r="93" spans="1:10" s="42" customFormat="1" ht="17.25" customHeight="1">
      <c r="A93" s="41"/>
      <c r="B93" s="11"/>
      <c r="C93" s="11"/>
      <c r="E93" s="11"/>
      <c r="F93" s="11"/>
      <c r="G93" s="11"/>
      <c r="H93" s="11"/>
      <c r="I93" s="11"/>
      <c r="J93" s="11"/>
    </row>
    <row r="94" spans="1:8" ht="17.25" customHeight="1">
      <c r="A94" s="2" t="s">
        <v>16</v>
      </c>
      <c r="B94" s="11"/>
      <c r="D94" s="8"/>
      <c r="E94" s="8"/>
      <c r="F94" s="8"/>
      <c r="G94" s="8"/>
      <c r="H94" s="8"/>
    </row>
    <row r="95" spans="1:14" ht="18" customHeight="1">
      <c r="A95" s="10" t="s">
        <v>122</v>
      </c>
      <c r="B95" s="9" t="s">
        <v>123</v>
      </c>
      <c r="C95" s="79">
        <v>200</v>
      </c>
      <c r="D95" s="11">
        <v>3.64</v>
      </c>
      <c r="E95" s="11">
        <v>2.68</v>
      </c>
      <c r="F95" s="20">
        <v>10.44</v>
      </c>
      <c r="G95" s="1">
        <v>80.51</v>
      </c>
      <c r="H95" s="11">
        <v>5.4</v>
      </c>
      <c r="N95" s="42"/>
    </row>
    <row r="96" spans="1:9" ht="17.25" customHeight="1">
      <c r="A96" s="10" t="s">
        <v>153</v>
      </c>
      <c r="B96" s="9" t="s">
        <v>126</v>
      </c>
      <c r="C96" s="22">
        <v>80</v>
      </c>
      <c r="D96" s="27">
        <v>7.86</v>
      </c>
      <c r="E96" s="27">
        <v>4.95</v>
      </c>
      <c r="F96" s="27">
        <v>2.77</v>
      </c>
      <c r="G96" s="27">
        <v>87.08</v>
      </c>
      <c r="H96" s="88">
        <v>0.7</v>
      </c>
      <c r="I96" s="89"/>
    </row>
    <row r="97" spans="1:9" s="71" customFormat="1" ht="17.25" customHeight="1">
      <c r="A97" s="96" t="s">
        <v>148</v>
      </c>
      <c r="B97" s="87" t="s">
        <v>109</v>
      </c>
      <c r="C97" s="91">
        <v>130</v>
      </c>
      <c r="D97" s="92">
        <v>2.65</v>
      </c>
      <c r="E97" s="92">
        <v>4.15</v>
      </c>
      <c r="F97" s="92">
        <v>17.69</v>
      </c>
      <c r="G97" s="91">
        <v>118.77</v>
      </c>
      <c r="H97" s="110" t="s">
        <v>316</v>
      </c>
      <c r="I97" s="111"/>
    </row>
    <row r="98" spans="1:8" s="58" customFormat="1" ht="17.25" customHeight="1">
      <c r="A98" s="57" t="s">
        <v>154</v>
      </c>
      <c r="B98" s="55" t="s">
        <v>252</v>
      </c>
      <c r="C98" s="20">
        <v>180</v>
      </c>
      <c r="D98" s="11">
        <v>0.099</v>
      </c>
      <c r="E98" s="20">
        <v>0.081</v>
      </c>
      <c r="F98" s="11">
        <v>11.64</v>
      </c>
      <c r="G98" s="20">
        <v>47.79</v>
      </c>
      <c r="H98" s="11">
        <v>4.28</v>
      </c>
    </row>
    <row r="99" spans="1:8" s="58" customFormat="1" ht="17.25" customHeight="1">
      <c r="A99" s="105" t="s">
        <v>229</v>
      </c>
      <c r="B99" s="11" t="s">
        <v>207</v>
      </c>
      <c r="C99" s="60">
        <v>25</v>
      </c>
      <c r="D99" s="11">
        <v>1.9</v>
      </c>
      <c r="E99" s="11">
        <v>0.2</v>
      </c>
      <c r="F99" s="20">
        <v>12.3</v>
      </c>
      <c r="G99" s="58">
        <v>58.75</v>
      </c>
      <c r="H99" s="11">
        <v>0</v>
      </c>
    </row>
    <row r="100" spans="1:8" s="58" customFormat="1" ht="17.25" customHeight="1">
      <c r="A100" s="105" t="s">
        <v>230</v>
      </c>
      <c r="B100" s="61" t="s">
        <v>207</v>
      </c>
      <c r="C100" s="62">
        <v>30</v>
      </c>
      <c r="D100" s="11">
        <v>2.28</v>
      </c>
      <c r="E100" s="20">
        <v>0.24</v>
      </c>
      <c r="F100" s="11">
        <v>14.76</v>
      </c>
      <c r="G100" s="20">
        <v>70.5</v>
      </c>
      <c r="H100" s="11">
        <v>0</v>
      </c>
    </row>
    <row r="101" spans="1:8" ht="17.25" customHeight="1">
      <c r="A101" s="7" t="s">
        <v>2</v>
      </c>
      <c r="B101" s="14"/>
      <c r="C101" s="6">
        <f aca="true" t="shared" si="6" ref="C101:H101">SUM(C95:C100)</f>
        <v>645</v>
      </c>
      <c r="D101" s="6">
        <f t="shared" si="6"/>
        <v>18.429000000000002</v>
      </c>
      <c r="E101" s="6">
        <f t="shared" si="6"/>
        <v>12.301</v>
      </c>
      <c r="F101" s="6">
        <f t="shared" si="6"/>
        <v>69.60000000000001</v>
      </c>
      <c r="G101" s="6">
        <f t="shared" si="6"/>
        <v>463.40000000000003</v>
      </c>
      <c r="H101" s="6">
        <f t="shared" si="6"/>
        <v>10.38</v>
      </c>
    </row>
    <row r="102" spans="1:14" s="71" customFormat="1" ht="17.25" customHeight="1">
      <c r="A102" s="9"/>
      <c r="B102" s="9"/>
      <c r="C102" s="79"/>
      <c r="D102" s="11"/>
      <c r="E102" s="11"/>
      <c r="F102" s="20"/>
      <c r="H102" s="20"/>
      <c r="N102" s="1"/>
    </row>
    <row r="103" spans="1:8" ht="17.25" customHeight="1">
      <c r="A103" s="2" t="s">
        <v>11</v>
      </c>
      <c r="B103" s="9"/>
      <c r="D103" s="8"/>
      <c r="E103" s="8"/>
      <c r="F103" s="8"/>
      <c r="G103" s="8"/>
      <c r="H103" s="8"/>
    </row>
    <row r="104" spans="1:8" s="58" customFormat="1" ht="17.25" customHeight="1">
      <c r="A104" s="57" t="s">
        <v>156</v>
      </c>
      <c r="B104" s="11" t="s">
        <v>117</v>
      </c>
      <c r="C104" s="11">
        <v>190</v>
      </c>
      <c r="D104" s="11">
        <v>0.12</v>
      </c>
      <c r="E104" s="20">
        <v>0.02</v>
      </c>
      <c r="F104" s="58">
        <v>10.2</v>
      </c>
      <c r="G104" s="11">
        <v>41</v>
      </c>
      <c r="H104" s="58">
        <v>2.83</v>
      </c>
    </row>
    <row r="105" spans="1:8" s="58" customFormat="1" ht="17.25" customHeight="1">
      <c r="A105" s="57" t="s">
        <v>155</v>
      </c>
      <c r="B105" s="55" t="s">
        <v>214</v>
      </c>
      <c r="C105" s="62">
        <v>60</v>
      </c>
      <c r="D105" s="11">
        <v>4.75</v>
      </c>
      <c r="E105" s="11">
        <v>9.6</v>
      </c>
      <c r="F105" s="20">
        <v>41.88</v>
      </c>
      <c r="G105" s="58">
        <v>271.8</v>
      </c>
      <c r="H105" s="11">
        <v>0</v>
      </c>
    </row>
    <row r="106" spans="1:8" ht="20.25" customHeight="1">
      <c r="A106" s="23" t="s">
        <v>23</v>
      </c>
      <c r="B106" s="9"/>
      <c r="C106" s="44">
        <f aca="true" t="shared" si="7" ref="C106:H106">SUM(C104:C105)</f>
        <v>250</v>
      </c>
      <c r="D106" s="44">
        <f t="shared" si="7"/>
        <v>4.87</v>
      </c>
      <c r="E106" s="44">
        <f t="shared" si="7"/>
        <v>9.62</v>
      </c>
      <c r="F106" s="44">
        <f t="shared" si="7"/>
        <v>52.08</v>
      </c>
      <c r="G106" s="44">
        <f t="shared" si="7"/>
        <v>312.8</v>
      </c>
      <c r="H106" s="44">
        <f t="shared" si="7"/>
        <v>2.83</v>
      </c>
    </row>
    <row r="107" spans="1:9" s="58" customFormat="1" ht="19.5" customHeight="1">
      <c r="A107" s="57"/>
      <c r="B107" s="55"/>
      <c r="C107" s="11"/>
      <c r="D107" s="11"/>
      <c r="E107" s="11"/>
      <c r="F107" s="20"/>
      <c r="G107" s="68"/>
      <c r="H107" s="11"/>
      <c r="I107" s="72"/>
    </row>
    <row r="108" spans="1:8" ht="17.25" customHeight="1">
      <c r="A108" s="23" t="s">
        <v>13</v>
      </c>
      <c r="B108" s="9"/>
      <c r="C108" s="11"/>
      <c r="D108" s="12"/>
      <c r="E108" s="12"/>
      <c r="F108" s="12"/>
      <c r="G108" s="12"/>
      <c r="H108" s="12"/>
    </row>
    <row r="109" spans="1:8" ht="17.25" customHeight="1">
      <c r="A109" s="10" t="s">
        <v>235</v>
      </c>
      <c r="B109" s="9" t="s">
        <v>52</v>
      </c>
      <c r="C109" s="11">
        <v>180</v>
      </c>
      <c r="D109" s="11">
        <v>21.66</v>
      </c>
      <c r="E109" s="11">
        <v>9.23</v>
      </c>
      <c r="F109" s="11">
        <v>32.56</v>
      </c>
      <c r="G109" s="20">
        <v>299.73</v>
      </c>
      <c r="H109" s="11">
        <v>0.84</v>
      </c>
    </row>
    <row r="110" spans="1:14" s="71" customFormat="1" ht="17.25" customHeight="1">
      <c r="A110" s="9" t="s">
        <v>237</v>
      </c>
      <c r="B110" s="9" t="s">
        <v>118</v>
      </c>
      <c r="C110" s="79">
        <v>200</v>
      </c>
      <c r="D110" s="11">
        <v>0.48</v>
      </c>
      <c r="E110" s="11">
        <v>0</v>
      </c>
      <c r="F110" s="20">
        <v>27.06</v>
      </c>
      <c r="G110" s="71">
        <v>110.18</v>
      </c>
      <c r="H110" s="20">
        <v>0.4</v>
      </c>
      <c r="N110" s="1"/>
    </row>
    <row r="111" spans="1:8" s="58" customFormat="1" ht="17.25" customHeight="1">
      <c r="A111" s="105" t="s">
        <v>230</v>
      </c>
      <c r="B111" s="61" t="s">
        <v>207</v>
      </c>
      <c r="C111" s="62">
        <v>30</v>
      </c>
      <c r="D111" s="11">
        <v>2.28</v>
      </c>
      <c r="E111" s="20">
        <v>0.24</v>
      </c>
      <c r="F111" s="11">
        <v>14.76</v>
      </c>
      <c r="G111" s="20">
        <v>70.5</v>
      </c>
      <c r="H111" s="11">
        <v>0</v>
      </c>
    </row>
    <row r="112" spans="1:8" s="68" customFormat="1" ht="17.25" customHeight="1">
      <c r="A112" s="55" t="s">
        <v>84</v>
      </c>
      <c r="B112" s="61" t="s">
        <v>217</v>
      </c>
      <c r="C112" s="62">
        <v>100</v>
      </c>
      <c r="D112" s="11">
        <v>0.4</v>
      </c>
      <c r="E112" s="11">
        <v>0.4</v>
      </c>
      <c r="F112" s="11">
        <v>9.8</v>
      </c>
      <c r="G112" s="68">
        <v>44</v>
      </c>
      <c r="H112" s="11">
        <v>10</v>
      </c>
    </row>
    <row r="113" spans="1:8" ht="17.25" customHeight="1">
      <c r="A113" s="23" t="s">
        <v>23</v>
      </c>
      <c r="B113" s="9"/>
      <c r="C113" s="44">
        <f>SUM(C109:C112)</f>
        <v>510</v>
      </c>
      <c r="D113" s="44">
        <f>SUM(D109:D112)</f>
        <v>24.82</v>
      </c>
      <c r="E113" s="44">
        <f>SUM(E109:E112)</f>
        <v>9.870000000000001</v>
      </c>
      <c r="F113" s="44">
        <f>SUM(F109:F112)</f>
        <v>84.18</v>
      </c>
      <c r="G113" s="44">
        <v>491.98</v>
      </c>
      <c r="H113" s="44">
        <f>SUM(H109:H112)</f>
        <v>11.24</v>
      </c>
    </row>
    <row r="114" spans="1:8" ht="17.25" customHeight="1">
      <c r="A114" s="23"/>
      <c r="B114" s="9"/>
      <c r="C114" s="44"/>
      <c r="D114" s="44"/>
      <c r="E114" s="44"/>
      <c r="F114" s="44"/>
      <c r="G114" s="44"/>
      <c r="H114" s="44"/>
    </row>
    <row r="115" spans="1:8" ht="17.25" customHeight="1">
      <c r="A115" s="2" t="s">
        <v>14</v>
      </c>
      <c r="B115" s="43"/>
      <c r="C115" s="44"/>
      <c r="D115" s="21">
        <f>D89+D92+D101+D106+D113</f>
        <v>61.129</v>
      </c>
      <c r="E115" s="21">
        <f>E89+E92+E101+E106+E113</f>
        <v>77.07100000000001</v>
      </c>
      <c r="F115" s="21">
        <f>F89+F92+F101+F106+F113</f>
        <v>262.48</v>
      </c>
      <c r="G115" s="21">
        <f>G89+G92+G101+G106+G113</f>
        <v>1741.46</v>
      </c>
      <c r="H115" s="21">
        <f>H89+H92+H101+H106+H113</f>
        <v>51.78</v>
      </c>
    </row>
    <row r="116" spans="1:8" ht="17.25" customHeight="1">
      <c r="A116" s="81" t="s">
        <v>234</v>
      </c>
      <c r="B116" s="116" t="s">
        <v>59</v>
      </c>
      <c r="C116" s="117"/>
      <c r="D116" s="117"/>
      <c r="E116" s="11"/>
      <c r="F116" s="11"/>
      <c r="H116" s="11"/>
    </row>
    <row r="117" spans="1:8" ht="17.25" customHeight="1">
      <c r="A117" s="10"/>
      <c r="B117" s="9"/>
      <c r="C117" s="11"/>
      <c r="D117" s="11"/>
      <c r="E117" s="20"/>
      <c r="F117" s="11"/>
      <c r="G117" s="20"/>
      <c r="H117" s="11"/>
    </row>
    <row r="118" spans="1:8" ht="17.25" customHeight="1">
      <c r="A118" s="2" t="s">
        <v>64</v>
      </c>
      <c r="D118" s="8"/>
      <c r="E118" s="8"/>
      <c r="F118" s="8"/>
      <c r="G118" s="8"/>
      <c r="H118" s="8"/>
    </row>
    <row r="119" spans="1:8" ht="17.25" customHeight="1">
      <c r="A119" s="2" t="s">
        <v>15</v>
      </c>
      <c r="B119" s="2"/>
      <c r="D119" s="8"/>
      <c r="E119" s="8"/>
      <c r="F119" s="8"/>
      <c r="G119" s="8"/>
      <c r="H119" s="8"/>
    </row>
    <row r="120" spans="1:8" s="58" customFormat="1" ht="17.25" customHeight="1">
      <c r="A120" s="57" t="s">
        <v>161</v>
      </c>
      <c r="B120" s="55" t="s">
        <v>111</v>
      </c>
      <c r="C120" s="20">
        <v>180</v>
      </c>
      <c r="D120" s="11">
        <v>7</v>
      </c>
      <c r="E120" s="11">
        <v>21.09</v>
      </c>
      <c r="F120" s="11">
        <v>6.81</v>
      </c>
      <c r="G120" s="20">
        <v>260.78</v>
      </c>
      <c r="H120" s="11">
        <v>3.5</v>
      </c>
    </row>
    <row r="121" spans="1:8" ht="17.25" customHeight="1">
      <c r="A121" s="10" t="s">
        <v>186</v>
      </c>
      <c r="B121" s="9" t="s">
        <v>114</v>
      </c>
      <c r="C121" s="11">
        <v>190</v>
      </c>
      <c r="D121" s="11">
        <v>2.43</v>
      </c>
      <c r="E121" s="11">
        <v>2.29</v>
      </c>
      <c r="F121" s="20">
        <v>14.46</v>
      </c>
      <c r="G121" s="1">
        <v>88.09</v>
      </c>
      <c r="H121" s="11">
        <v>1.26</v>
      </c>
    </row>
    <row r="122" spans="1:8" ht="17.25" customHeight="1">
      <c r="A122" s="10" t="s">
        <v>210</v>
      </c>
      <c r="B122" s="9" t="s">
        <v>211</v>
      </c>
      <c r="C122" s="20">
        <v>7</v>
      </c>
      <c r="D122" s="11">
        <v>0.09</v>
      </c>
      <c r="E122" s="11">
        <v>7.11</v>
      </c>
      <c r="F122" s="20">
        <v>0.14</v>
      </c>
      <c r="G122" s="1">
        <v>64.87</v>
      </c>
      <c r="H122" s="11">
        <v>0</v>
      </c>
    </row>
    <row r="123" spans="1:8" s="58" customFormat="1" ht="17.25" customHeight="1">
      <c r="A123" s="1" t="s">
        <v>246</v>
      </c>
      <c r="B123" s="59" t="s">
        <v>207</v>
      </c>
      <c r="C123" s="62">
        <v>30</v>
      </c>
      <c r="D123" s="11">
        <v>2.28</v>
      </c>
      <c r="E123" s="20">
        <v>0.24</v>
      </c>
      <c r="F123" s="11">
        <v>14.76</v>
      </c>
      <c r="G123" s="20">
        <v>70.5</v>
      </c>
      <c r="H123" s="11">
        <v>0</v>
      </c>
    </row>
    <row r="124" spans="1:8" ht="17.25" customHeight="1">
      <c r="A124" s="23" t="s">
        <v>23</v>
      </c>
      <c r="B124" s="9"/>
      <c r="C124" s="66">
        <f aca="true" t="shared" si="8" ref="C124:H124">SUM(C120:C123)</f>
        <v>407</v>
      </c>
      <c r="D124" s="53">
        <f t="shared" si="8"/>
        <v>11.799999999999999</v>
      </c>
      <c r="E124" s="53">
        <f t="shared" si="8"/>
        <v>30.729999999999997</v>
      </c>
      <c r="F124" s="53">
        <f t="shared" si="8"/>
        <v>36.17</v>
      </c>
      <c r="G124" s="53">
        <f t="shared" si="8"/>
        <v>484.24</v>
      </c>
      <c r="H124" s="53">
        <f t="shared" si="8"/>
        <v>4.76</v>
      </c>
    </row>
    <row r="125" spans="1:8" ht="17.25" customHeight="1">
      <c r="A125" s="23"/>
      <c r="B125" s="9"/>
      <c r="C125" s="31"/>
      <c r="D125" s="44"/>
      <c r="E125" s="44"/>
      <c r="F125" s="44"/>
      <c r="G125" s="44"/>
      <c r="H125" s="44"/>
    </row>
    <row r="126" spans="1:8" ht="21" customHeight="1">
      <c r="A126" s="23" t="s">
        <v>29</v>
      </c>
      <c r="B126" s="9"/>
      <c r="C126" s="67"/>
      <c r="D126" s="44"/>
      <c r="E126" s="44"/>
      <c r="F126" s="44"/>
      <c r="G126" s="44"/>
      <c r="H126" s="44"/>
    </row>
    <row r="127" spans="1:8" s="68" customFormat="1" ht="17.25" customHeight="1">
      <c r="A127" s="55" t="s">
        <v>86</v>
      </c>
      <c r="B127" s="11" t="s">
        <v>217</v>
      </c>
      <c r="C127" s="11">
        <v>100</v>
      </c>
      <c r="D127" s="11">
        <v>1.5</v>
      </c>
      <c r="E127" s="11">
        <v>0.5</v>
      </c>
      <c r="F127" s="68">
        <v>21</v>
      </c>
      <c r="G127" s="11">
        <v>95</v>
      </c>
      <c r="H127" s="68">
        <v>5</v>
      </c>
    </row>
    <row r="128" spans="1:8" ht="17.25" customHeight="1">
      <c r="A128" s="10"/>
      <c r="B128" s="9"/>
      <c r="C128" s="11"/>
      <c r="D128" s="45"/>
      <c r="E128" s="44"/>
      <c r="F128" s="45"/>
      <c r="G128" s="2"/>
      <c r="H128" s="21"/>
    </row>
    <row r="129" spans="1:8" ht="14.25" customHeight="1">
      <c r="A129" s="23" t="s">
        <v>17</v>
      </c>
      <c r="B129" s="9"/>
      <c r="C129" s="11"/>
      <c r="D129" s="12"/>
      <c r="E129" s="12"/>
      <c r="F129" s="12"/>
      <c r="G129" s="12"/>
      <c r="H129" s="12"/>
    </row>
    <row r="130" spans="1:10" s="42" customFormat="1" ht="17.25" customHeight="1">
      <c r="A130" s="41" t="s">
        <v>165</v>
      </c>
      <c r="B130" s="11" t="s">
        <v>166</v>
      </c>
      <c r="C130" s="11">
        <v>50</v>
      </c>
      <c r="D130" s="42">
        <v>0.68</v>
      </c>
      <c r="E130" s="11">
        <v>3.09</v>
      </c>
      <c r="F130" s="11">
        <v>4.22</v>
      </c>
      <c r="G130" s="11">
        <v>47.4</v>
      </c>
      <c r="H130" s="11">
        <v>5.1</v>
      </c>
      <c r="I130" s="11"/>
      <c r="J130" s="11"/>
    </row>
    <row r="131" spans="1:10" s="42" customFormat="1" ht="17.25" customHeight="1">
      <c r="A131" s="41" t="s">
        <v>228</v>
      </c>
      <c r="B131" s="11" t="s">
        <v>38</v>
      </c>
      <c r="C131" s="11">
        <v>50</v>
      </c>
      <c r="D131" s="42">
        <v>0.3</v>
      </c>
      <c r="E131" s="11">
        <v>0</v>
      </c>
      <c r="F131" s="11">
        <v>2.7</v>
      </c>
      <c r="G131" s="11">
        <v>8.2</v>
      </c>
      <c r="H131" s="11">
        <v>10.5</v>
      </c>
      <c r="I131" s="11"/>
      <c r="J131" s="11"/>
    </row>
    <row r="132" spans="1:8" s="58" customFormat="1" ht="17.25" customHeight="1">
      <c r="A132" s="57" t="s">
        <v>87</v>
      </c>
      <c r="B132" s="55" t="s">
        <v>46</v>
      </c>
      <c r="C132" s="62">
        <v>200</v>
      </c>
      <c r="D132" s="11">
        <v>3.85</v>
      </c>
      <c r="E132" s="11">
        <v>3.18</v>
      </c>
      <c r="F132" s="20">
        <v>9.45</v>
      </c>
      <c r="G132" s="58">
        <v>81.73</v>
      </c>
      <c r="H132" s="11">
        <v>4.26</v>
      </c>
    </row>
    <row r="133" spans="1:8" s="58" customFormat="1" ht="18" customHeight="1">
      <c r="A133" s="57" t="s">
        <v>247</v>
      </c>
      <c r="B133" s="55" t="s">
        <v>42</v>
      </c>
      <c r="C133" s="62">
        <v>70</v>
      </c>
      <c r="D133" s="11">
        <v>11.11</v>
      </c>
      <c r="E133" s="11">
        <v>6.6</v>
      </c>
      <c r="F133" s="20">
        <v>7.6</v>
      </c>
      <c r="G133" s="58">
        <v>134.31</v>
      </c>
      <c r="H133" s="11">
        <v>0</v>
      </c>
    </row>
    <row r="134" spans="1:8" ht="17.25" customHeight="1">
      <c r="A134" s="10" t="s">
        <v>159</v>
      </c>
      <c r="B134" s="9" t="s">
        <v>51</v>
      </c>
      <c r="C134" s="11">
        <v>30</v>
      </c>
      <c r="D134" s="11">
        <v>1.01</v>
      </c>
      <c r="E134" s="11">
        <v>2.08</v>
      </c>
      <c r="F134" s="20">
        <v>2.77</v>
      </c>
      <c r="G134" s="1">
        <v>33.7</v>
      </c>
      <c r="H134" s="11">
        <v>0.03</v>
      </c>
    </row>
    <row r="135" spans="1:8" s="58" customFormat="1" ht="15" customHeight="1">
      <c r="A135" s="57" t="s">
        <v>157</v>
      </c>
      <c r="B135" s="55" t="s">
        <v>88</v>
      </c>
      <c r="C135" s="62">
        <v>130</v>
      </c>
      <c r="D135" s="11">
        <v>14.21</v>
      </c>
      <c r="E135" s="11">
        <v>3.33</v>
      </c>
      <c r="F135" s="20">
        <v>33.05</v>
      </c>
      <c r="G135" s="58">
        <v>218.89</v>
      </c>
      <c r="H135" s="11">
        <v>0</v>
      </c>
    </row>
    <row r="136" spans="1:8" s="58" customFormat="1" ht="17.25" customHeight="1">
      <c r="A136" s="57" t="s">
        <v>238</v>
      </c>
      <c r="B136" s="55" t="s">
        <v>239</v>
      </c>
      <c r="C136" s="62">
        <v>180</v>
      </c>
      <c r="D136" s="11">
        <v>0.085</v>
      </c>
      <c r="E136" s="20">
        <v>0.094</v>
      </c>
      <c r="F136" s="11">
        <v>11.88</v>
      </c>
      <c r="G136" s="20">
        <v>48.72</v>
      </c>
      <c r="H136" s="11">
        <v>1</v>
      </c>
    </row>
    <row r="137" spans="1:8" s="58" customFormat="1" ht="17.25" customHeight="1">
      <c r="A137" s="105" t="s">
        <v>229</v>
      </c>
      <c r="B137" s="11" t="s">
        <v>207</v>
      </c>
      <c r="C137" s="60">
        <v>25</v>
      </c>
      <c r="D137" s="11">
        <v>1.9</v>
      </c>
      <c r="E137" s="11">
        <v>0.2</v>
      </c>
      <c r="F137" s="20">
        <v>12.3</v>
      </c>
      <c r="G137" s="58">
        <v>58.75</v>
      </c>
      <c r="H137" s="11">
        <v>0</v>
      </c>
    </row>
    <row r="138" spans="1:8" s="58" customFormat="1" ht="17.25" customHeight="1">
      <c r="A138" s="105" t="s">
        <v>230</v>
      </c>
      <c r="B138" s="61" t="s">
        <v>207</v>
      </c>
      <c r="C138" s="62">
        <v>30</v>
      </c>
      <c r="D138" s="11">
        <v>2.28</v>
      </c>
      <c r="E138" s="20">
        <v>0.24</v>
      </c>
      <c r="F138" s="11">
        <v>14.76</v>
      </c>
      <c r="G138" s="20">
        <v>70.5</v>
      </c>
      <c r="H138" s="11">
        <v>0</v>
      </c>
    </row>
    <row r="139" spans="1:8" ht="17.25" customHeight="1">
      <c r="A139" s="23" t="s">
        <v>23</v>
      </c>
      <c r="B139" s="9"/>
      <c r="C139" s="44">
        <f aca="true" t="shared" si="9" ref="C139:H139">C130+C132+C133+C134+C135+C136+C137+C138</f>
        <v>715</v>
      </c>
      <c r="D139" s="44">
        <f t="shared" si="9"/>
        <v>35.12500000000001</v>
      </c>
      <c r="E139" s="44">
        <f t="shared" si="9"/>
        <v>18.814</v>
      </c>
      <c r="F139" s="44">
        <f t="shared" si="9"/>
        <v>96.02999999999999</v>
      </c>
      <c r="G139" s="44">
        <f t="shared" si="9"/>
        <v>694</v>
      </c>
      <c r="H139" s="44">
        <f t="shared" si="9"/>
        <v>10.389999999999999</v>
      </c>
    </row>
    <row r="140" spans="1:8" ht="17.25" customHeight="1">
      <c r="A140" s="10"/>
      <c r="B140" s="9"/>
      <c r="C140" s="11"/>
      <c r="D140" s="12"/>
      <c r="E140" s="12"/>
      <c r="F140" s="12"/>
      <c r="G140" s="12"/>
      <c r="H140" s="12"/>
    </row>
    <row r="141" spans="1:8" ht="17.25" customHeight="1">
      <c r="A141" s="23" t="s">
        <v>11</v>
      </c>
      <c r="B141" s="9"/>
      <c r="C141" s="11"/>
      <c r="D141" s="12"/>
      <c r="E141" s="12"/>
      <c r="F141" s="12"/>
      <c r="G141" s="12"/>
      <c r="H141" s="12"/>
    </row>
    <row r="142" spans="1:8" ht="17.25" customHeight="1">
      <c r="A142" s="10" t="s">
        <v>240</v>
      </c>
      <c r="B142" s="9" t="s">
        <v>243</v>
      </c>
      <c r="C142" s="11">
        <v>190</v>
      </c>
      <c r="D142" s="11">
        <v>5.32</v>
      </c>
      <c r="E142" s="11">
        <v>4.72</v>
      </c>
      <c r="F142" s="20">
        <v>7.56</v>
      </c>
      <c r="G142" s="1">
        <v>94.5</v>
      </c>
      <c r="H142" s="20">
        <v>1.47</v>
      </c>
    </row>
    <row r="143" spans="1:8" ht="17.25" customHeight="1">
      <c r="A143" s="10" t="s">
        <v>220</v>
      </c>
      <c r="B143" s="9" t="s">
        <v>47</v>
      </c>
      <c r="C143" s="11">
        <v>60</v>
      </c>
      <c r="D143" s="11">
        <v>3.63</v>
      </c>
      <c r="E143" s="11">
        <v>4.08</v>
      </c>
      <c r="F143" s="20">
        <v>23.5</v>
      </c>
      <c r="G143" s="1">
        <v>145.17</v>
      </c>
      <c r="H143" s="11">
        <v>0</v>
      </c>
    </row>
    <row r="144" spans="1:8" ht="17.25" customHeight="1">
      <c r="A144" s="23" t="s">
        <v>23</v>
      </c>
      <c r="B144" s="9"/>
      <c r="C144" s="44">
        <f aca="true" t="shared" si="10" ref="C144:H144">SUM(C142:C143)</f>
        <v>250</v>
      </c>
      <c r="D144" s="44">
        <f t="shared" si="10"/>
        <v>8.95</v>
      </c>
      <c r="E144" s="44">
        <f t="shared" si="10"/>
        <v>8.8</v>
      </c>
      <c r="F144" s="44">
        <f t="shared" si="10"/>
        <v>31.06</v>
      </c>
      <c r="G144" s="44">
        <f t="shared" si="10"/>
        <v>239.67</v>
      </c>
      <c r="H144" s="44">
        <f t="shared" si="10"/>
        <v>1.47</v>
      </c>
    </row>
    <row r="145" spans="1:7" s="68" customFormat="1" ht="17.25" customHeight="1">
      <c r="A145" s="55"/>
      <c r="B145" s="11"/>
      <c r="C145" s="11"/>
      <c r="D145" s="11"/>
      <c r="E145" s="11"/>
      <c r="G145" s="11"/>
    </row>
    <row r="146" spans="1:8" ht="17.25" customHeight="1">
      <c r="A146" s="2" t="s">
        <v>13</v>
      </c>
      <c r="D146" s="12"/>
      <c r="E146" s="12"/>
      <c r="F146" s="12"/>
      <c r="G146" s="12"/>
      <c r="H146" s="12"/>
    </row>
    <row r="147" spans="1:8" s="58" customFormat="1" ht="17.25" customHeight="1">
      <c r="A147" s="57" t="s">
        <v>241</v>
      </c>
      <c r="B147" s="55" t="s">
        <v>242</v>
      </c>
      <c r="C147" s="62">
        <v>200</v>
      </c>
      <c r="D147" s="31">
        <v>6.16</v>
      </c>
      <c r="E147" s="31">
        <v>6.15</v>
      </c>
      <c r="F147" s="31">
        <v>37.24</v>
      </c>
      <c r="G147" s="31">
        <v>228.98</v>
      </c>
      <c r="H147" s="31">
        <v>2.34</v>
      </c>
    </row>
    <row r="148" spans="1:8" s="58" customFormat="1" ht="18" customHeight="1">
      <c r="A148" s="57" t="s">
        <v>6</v>
      </c>
      <c r="B148" s="61" t="s">
        <v>113</v>
      </c>
      <c r="C148" s="62">
        <v>200</v>
      </c>
      <c r="D148" s="11">
        <v>0.06</v>
      </c>
      <c r="E148" s="11">
        <v>0.02</v>
      </c>
      <c r="F148" s="11">
        <v>9.99</v>
      </c>
      <c r="G148" s="20">
        <v>40</v>
      </c>
      <c r="H148" s="11">
        <v>0.03</v>
      </c>
    </row>
    <row r="149" spans="1:8" s="58" customFormat="1" ht="17.25" customHeight="1">
      <c r="A149" s="105" t="s">
        <v>229</v>
      </c>
      <c r="B149" s="11" t="s">
        <v>207</v>
      </c>
      <c r="C149" s="60">
        <v>25</v>
      </c>
      <c r="D149" s="11">
        <v>1.9</v>
      </c>
      <c r="E149" s="11">
        <v>0.2</v>
      </c>
      <c r="F149" s="20">
        <v>12.3</v>
      </c>
      <c r="G149" s="58">
        <v>58.75</v>
      </c>
      <c r="H149" s="11">
        <v>0</v>
      </c>
    </row>
    <row r="150" spans="1:9" s="58" customFormat="1" ht="17.25" customHeight="1">
      <c r="A150" s="105" t="s">
        <v>230</v>
      </c>
      <c r="B150" s="61" t="s">
        <v>207</v>
      </c>
      <c r="C150" s="62">
        <v>25</v>
      </c>
      <c r="D150" s="11">
        <v>1.52</v>
      </c>
      <c r="E150" s="20">
        <v>0.16</v>
      </c>
      <c r="F150" s="11">
        <v>9.84</v>
      </c>
      <c r="G150" s="20">
        <v>47</v>
      </c>
      <c r="H150" s="11">
        <v>0</v>
      </c>
      <c r="I150" s="103"/>
    </row>
    <row r="151" spans="1:8" ht="17.25" customHeight="1">
      <c r="A151" s="23" t="s">
        <v>23</v>
      </c>
      <c r="B151" s="9"/>
      <c r="C151" s="44">
        <f aca="true" t="shared" si="11" ref="C151:H151">SUM(C147:C150)</f>
        <v>450</v>
      </c>
      <c r="D151" s="44">
        <f t="shared" si="11"/>
        <v>9.639999999999999</v>
      </c>
      <c r="E151" s="44">
        <f t="shared" si="11"/>
        <v>6.53</v>
      </c>
      <c r="F151" s="44">
        <f t="shared" si="11"/>
        <v>69.37</v>
      </c>
      <c r="G151" s="44">
        <f t="shared" si="11"/>
        <v>374.73</v>
      </c>
      <c r="H151" s="44">
        <f t="shared" si="11"/>
        <v>2.3699999999999997</v>
      </c>
    </row>
    <row r="152" spans="1:8" ht="17.25" customHeight="1">
      <c r="A152" s="10"/>
      <c r="B152" s="9"/>
      <c r="C152" s="11"/>
      <c r="D152" s="44"/>
      <c r="E152" s="44"/>
      <c r="F152" s="44"/>
      <c r="G152" s="44"/>
      <c r="H152" s="44"/>
    </row>
    <row r="153" spans="1:8" ht="17.25" customHeight="1">
      <c r="A153" s="25" t="s">
        <v>10</v>
      </c>
      <c r="B153" s="44"/>
      <c r="C153" s="44"/>
      <c r="D153" s="21">
        <f>D124+D127+D139+D144+D151</f>
        <v>67.015</v>
      </c>
      <c r="E153" s="21">
        <f>E124+E127+E139+E144+E151</f>
        <v>65.374</v>
      </c>
      <c r="F153" s="21">
        <f>F124+F127+F139+F144+F151</f>
        <v>253.63</v>
      </c>
      <c r="G153" s="21">
        <f>G124+G127+G139+G144+G151</f>
        <v>1887.64</v>
      </c>
      <c r="H153" s="21">
        <f>H124+H127+H139+H144+H151</f>
        <v>23.99</v>
      </c>
    </row>
    <row r="154" spans="1:8" ht="17.25" customHeight="1">
      <c r="A154" s="81" t="s">
        <v>234</v>
      </c>
      <c r="B154" s="116" t="s">
        <v>59</v>
      </c>
      <c r="C154" s="117"/>
      <c r="D154" s="117"/>
      <c r="E154" s="11"/>
      <c r="F154" s="11"/>
      <c r="H154" s="11"/>
    </row>
    <row r="155" spans="1:9" s="58" customFormat="1" ht="16.5" customHeight="1">
      <c r="A155" s="57"/>
      <c r="B155" s="55"/>
      <c r="C155" s="11"/>
      <c r="D155" s="11"/>
      <c r="E155" s="11"/>
      <c r="F155" s="20"/>
      <c r="G155" s="68"/>
      <c r="H155" s="11"/>
      <c r="I155" s="72"/>
    </row>
    <row r="156" spans="1:8" ht="17.25" customHeight="1">
      <c r="A156" s="2" t="s">
        <v>65</v>
      </c>
      <c r="D156" s="17"/>
      <c r="E156" s="17"/>
      <c r="F156" s="17"/>
      <c r="G156" s="17"/>
      <c r="H156" s="17"/>
    </row>
    <row r="157" spans="1:8" ht="17.25" customHeight="1">
      <c r="A157" s="23" t="s">
        <v>15</v>
      </c>
      <c r="B157" s="9"/>
      <c r="C157" s="11"/>
      <c r="D157" s="12"/>
      <c r="E157" s="12"/>
      <c r="F157" s="12"/>
      <c r="G157" s="12"/>
      <c r="H157" s="12"/>
    </row>
    <row r="158" spans="1:8" ht="19.5" customHeight="1">
      <c r="A158" s="10" t="s">
        <v>301</v>
      </c>
      <c r="B158" s="9" t="s">
        <v>112</v>
      </c>
      <c r="C158" s="79">
        <v>200</v>
      </c>
      <c r="D158" s="11">
        <v>5.79</v>
      </c>
      <c r="E158" s="11">
        <v>5.47</v>
      </c>
      <c r="F158" s="20">
        <v>10.13</v>
      </c>
      <c r="G158" s="1">
        <v>146.8</v>
      </c>
      <c r="H158" s="11">
        <v>0.91</v>
      </c>
    </row>
    <row r="159" spans="1:8" s="58" customFormat="1" ht="17.25" customHeight="1">
      <c r="A159" s="57" t="s">
        <v>187</v>
      </c>
      <c r="B159" s="55" t="s">
        <v>115</v>
      </c>
      <c r="C159" s="62">
        <v>180</v>
      </c>
      <c r="D159" s="11">
        <v>2.36</v>
      </c>
      <c r="E159" s="11">
        <v>2.19</v>
      </c>
      <c r="F159" s="20">
        <v>15.25</v>
      </c>
      <c r="G159" s="58">
        <v>90.1</v>
      </c>
      <c r="H159" s="11">
        <v>1.17</v>
      </c>
    </row>
    <row r="160" spans="1:8" ht="17.25" customHeight="1">
      <c r="A160" s="10" t="s">
        <v>208</v>
      </c>
      <c r="B160" s="9" t="s">
        <v>209</v>
      </c>
      <c r="C160" s="11">
        <v>10</v>
      </c>
      <c r="D160" s="11">
        <v>2.35</v>
      </c>
      <c r="E160" s="11">
        <v>3.09</v>
      </c>
      <c r="F160" s="20">
        <v>0</v>
      </c>
      <c r="G160" s="1">
        <v>38</v>
      </c>
      <c r="H160" s="11">
        <v>0</v>
      </c>
    </row>
    <row r="161" spans="1:8" ht="17.25" customHeight="1">
      <c r="A161" s="10" t="s">
        <v>210</v>
      </c>
      <c r="B161" s="9" t="s">
        <v>211</v>
      </c>
      <c r="C161" s="20">
        <v>7</v>
      </c>
      <c r="D161" s="11">
        <v>0.09</v>
      </c>
      <c r="E161" s="11">
        <v>7.11</v>
      </c>
      <c r="F161" s="20">
        <v>0.14</v>
      </c>
      <c r="G161" s="1">
        <v>64.87</v>
      </c>
      <c r="H161" s="11">
        <v>0</v>
      </c>
    </row>
    <row r="162" spans="1:8" s="58" customFormat="1" ht="17.25" customHeight="1">
      <c r="A162" s="1" t="s">
        <v>246</v>
      </c>
      <c r="B162" s="59" t="s">
        <v>207</v>
      </c>
      <c r="C162" s="62">
        <v>35</v>
      </c>
      <c r="D162" s="11">
        <v>2.66</v>
      </c>
      <c r="E162" s="20">
        <v>0.28</v>
      </c>
      <c r="F162" s="11">
        <v>17.22</v>
      </c>
      <c r="G162" s="20">
        <v>82.25</v>
      </c>
      <c r="H162" s="11">
        <v>0</v>
      </c>
    </row>
    <row r="163" spans="1:8" s="42" customFormat="1" ht="17.25" customHeight="1">
      <c r="A163" s="104" t="s">
        <v>23</v>
      </c>
      <c r="B163" s="11"/>
      <c r="C163" s="44">
        <f aca="true" t="shared" si="12" ref="C163:H163">SUM(C158:C162)</f>
        <v>432</v>
      </c>
      <c r="D163" s="44">
        <f t="shared" si="12"/>
        <v>13.25</v>
      </c>
      <c r="E163" s="44">
        <f t="shared" si="12"/>
        <v>18.14</v>
      </c>
      <c r="F163" s="44">
        <f t="shared" si="12"/>
        <v>42.74</v>
      </c>
      <c r="G163" s="44">
        <f t="shared" si="12"/>
        <v>422.02</v>
      </c>
      <c r="H163" s="44">
        <f t="shared" si="12"/>
        <v>2.08</v>
      </c>
    </row>
    <row r="164" spans="1:8" ht="19.5" customHeight="1">
      <c r="A164" s="10"/>
      <c r="B164" s="9"/>
      <c r="C164" s="79"/>
      <c r="D164" s="11"/>
      <c r="E164" s="11"/>
      <c r="F164" s="20"/>
      <c r="H164" s="11"/>
    </row>
    <row r="165" spans="1:8" s="42" customFormat="1" ht="17.25" customHeight="1">
      <c r="A165" s="104" t="s">
        <v>29</v>
      </c>
      <c r="B165" s="11"/>
      <c r="C165" s="11"/>
      <c r="D165" s="44"/>
      <c r="E165" s="44"/>
      <c r="F165" s="44"/>
      <c r="G165" s="44"/>
      <c r="H165" s="44"/>
    </row>
    <row r="166" spans="1:8" s="68" customFormat="1" ht="17.25" customHeight="1">
      <c r="A166" s="55" t="s">
        <v>84</v>
      </c>
      <c r="B166" s="61" t="s">
        <v>217</v>
      </c>
      <c r="C166" s="62">
        <v>100</v>
      </c>
      <c r="D166" s="11">
        <v>0.4</v>
      </c>
      <c r="E166" s="11">
        <v>0.4</v>
      </c>
      <c r="F166" s="11">
        <v>9.8</v>
      </c>
      <c r="G166" s="68">
        <v>44</v>
      </c>
      <c r="H166" s="64"/>
    </row>
    <row r="167" spans="1:10" s="42" customFormat="1" ht="17.25" customHeight="1">
      <c r="A167" s="41"/>
      <c r="B167" s="11"/>
      <c r="C167" s="11"/>
      <c r="E167" s="11"/>
      <c r="F167" s="11"/>
      <c r="G167" s="11"/>
      <c r="H167" s="11"/>
      <c r="I167" s="11"/>
      <c r="J167" s="11"/>
    </row>
    <row r="168" spans="1:8" ht="17.25" customHeight="1">
      <c r="A168" s="23" t="s">
        <v>16</v>
      </c>
      <c r="B168" s="9"/>
      <c r="C168" s="11"/>
      <c r="D168" s="12"/>
      <c r="E168" s="12"/>
      <c r="F168" s="12"/>
      <c r="G168" s="12"/>
      <c r="H168" s="12"/>
    </row>
    <row r="169" spans="1:14" s="42" customFormat="1" ht="17.25" customHeight="1">
      <c r="A169" s="41" t="s">
        <v>95</v>
      </c>
      <c r="B169" s="11" t="s">
        <v>96</v>
      </c>
      <c r="C169" s="20">
        <v>50</v>
      </c>
      <c r="D169" s="42">
        <v>0.63</v>
      </c>
      <c r="E169" s="11">
        <v>4.52</v>
      </c>
      <c r="F169" s="11">
        <v>2.91</v>
      </c>
      <c r="G169" s="11">
        <v>54.59</v>
      </c>
      <c r="H169" s="11">
        <v>1.83</v>
      </c>
      <c r="I169" s="11"/>
      <c r="J169" s="11"/>
      <c r="N169" s="1"/>
    </row>
    <row r="170" spans="1:10" s="42" customFormat="1" ht="17.25" customHeight="1">
      <c r="A170" s="41" t="s">
        <v>228</v>
      </c>
      <c r="B170" s="11" t="s">
        <v>38</v>
      </c>
      <c r="C170" s="11">
        <v>50</v>
      </c>
      <c r="D170" s="42">
        <v>0.3</v>
      </c>
      <c r="E170" s="11">
        <v>0</v>
      </c>
      <c r="F170" s="11">
        <v>2.7</v>
      </c>
      <c r="G170" s="11">
        <v>8.2</v>
      </c>
      <c r="H170" s="11">
        <v>10.5</v>
      </c>
      <c r="I170" s="11"/>
      <c r="J170" s="11"/>
    </row>
    <row r="171" spans="1:13" s="58" customFormat="1" ht="17.25" customHeight="1">
      <c r="A171" s="57" t="s">
        <v>279</v>
      </c>
      <c r="B171" s="55" t="s">
        <v>53</v>
      </c>
      <c r="C171" s="62">
        <v>200</v>
      </c>
      <c r="D171" s="64" t="s">
        <v>309</v>
      </c>
      <c r="E171" s="31">
        <v>4.59</v>
      </c>
      <c r="F171" s="31">
        <v>8.54</v>
      </c>
      <c r="G171" s="31">
        <v>89.91</v>
      </c>
      <c r="H171" s="31">
        <v>6.66</v>
      </c>
      <c r="M171" s="1"/>
    </row>
    <row r="172" spans="1:8" ht="17.25" customHeight="1">
      <c r="A172" s="10" t="s">
        <v>164</v>
      </c>
      <c r="B172" s="9" t="s">
        <v>120</v>
      </c>
      <c r="C172" s="11">
        <v>70</v>
      </c>
      <c r="D172" s="11">
        <v>11.54</v>
      </c>
      <c r="E172" s="11">
        <v>5.62</v>
      </c>
      <c r="F172" s="20">
        <v>13.79</v>
      </c>
      <c r="G172" s="1">
        <v>151.67</v>
      </c>
      <c r="H172" s="11">
        <v>0.24</v>
      </c>
    </row>
    <row r="173" spans="1:8" s="58" customFormat="1" ht="18" customHeight="1">
      <c r="A173" s="10" t="s">
        <v>269</v>
      </c>
      <c r="B173" s="55" t="s">
        <v>51</v>
      </c>
      <c r="C173" s="62">
        <v>25</v>
      </c>
      <c r="D173" s="11">
        <v>0.44</v>
      </c>
      <c r="E173" s="11">
        <v>1.23</v>
      </c>
      <c r="F173" s="11">
        <v>1.46</v>
      </c>
      <c r="G173" s="20">
        <v>18.72</v>
      </c>
      <c r="H173" s="11">
        <v>0.28</v>
      </c>
    </row>
    <row r="174" spans="1:11" s="42" customFormat="1" ht="17.25" customHeight="1">
      <c r="A174" s="41" t="s">
        <v>83</v>
      </c>
      <c r="B174" s="63" t="s">
        <v>105</v>
      </c>
      <c r="C174" s="62">
        <v>130</v>
      </c>
      <c r="D174" s="42">
        <v>4.78</v>
      </c>
      <c r="E174" s="11">
        <v>3.91</v>
      </c>
      <c r="F174" s="11">
        <v>22.92</v>
      </c>
      <c r="G174" s="11">
        <v>145.99</v>
      </c>
      <c r="H174" s="11">
        <v>0</v>
      </c>
      <c r="I174" s="50"/>
      <c r="J174" s="50"/>
      <c r="K174" s="11"/>
    </row>
    <row r="175" spans="1:8" s="58" customFormat="1" ht="17.25" customHeight="1">
      <c r="A175" s="57" t="s">
        <v>162</v>
      </c>
      <c r="B175" s="55" t="s">
        <v>82</v>
      </c>
      <c r="C175" s="62">
        <v>180</v>
      </c>
      <c r="D175" s="11">
        <v>0.16</v>
      </c>
      <c r="E175" s="20">
        <v>0.09</v>
      </c>
      <c r="F175" s="11">
        <v>14.75</v>
      </c>
      <c r="G175" s="20">
        <v>60.54</v>
      </c>
      <c r="H175" s="11">
        <v>6.04</v>
      </c>
    </row>
    <row r="176" spans="1:8" s="58" customFormat="1" ht="17.25" customHeight="1">
      <c r="A176" s="105" t="s">
        <v>229</v>
      </c>
      <c r="B176" s="11" t="s">
        <v>207</v>
      </c>
      <c r="C176" s="60">
        <v>25</v>
      </c>
      <c r="D176" s="11">
        <v>1.9</v>
      </c>
      <c r="E176" s="11">
        <v>0.2</v>
      </c>
      <c r="F176" s="20">
        <v>12.3</v>
      </c>
      <c r="G176" s="58">
        <v>58.75</v>
      </c>
      <c r="H176" s="11">
        <v>0</v>
      </c>
    </row>
    <row r="177" spans="1:8" s="58" customFormat="1" ht="17.25" customHeight="1">
      <c r="A177" s="105" t="s">
        <v>230</v>
      </c>
      <c r="B177" s="61" t="s">
        <v>207</v>
      </c>
      <c r="C177" s="62">
        <v>30</v>
      </c>
      <c r="D177" s="11">
        <v>2.28</v>
      </c>
      <c r="E177" s="20">
        <v>0.24</v>
      </c>
      <c r="F177" s="11">
        <v>14.76</v>
      </c>
      <c r="G177" s="20">
        <v>70.5</v>
      </c>
      <c r="H177" s="11">
        <v>0</v>
      </c>
    </row>
    <row r="178" spans="1:8" ht="17.25" customHeight="1">
      <c r="A178" s="23" t="s">
        <v>23</v>
      </c>
      <c r="B178" s="9"/>
      <c r="C178" s="44">
        <f aca="true" t="shared" si="13" ref="C178:H178">C169+C171+C172+C173+C174+C175+C176+C177</f>
        <v>710</v>
      </c>
      <c r="D178" s="44">
        <f>D169+D172+D173+D174+D175+D176+D177</f>
        <v>21.73</v>
      </c>
      <c r="E178" s="44">
        <f t="shared" si="13"/>
        <v>20.4</v>
      </c>
      <c r="F178" s="44">
        <f t="shared" si="13"/>
        <v>91.43</v>
      </c>
      <c r="G178" s="44">
        <f t="shared" si="13"/>
        <v>650.67</v>
      </c>
      <c r="H178" s="44">
        <f t="shared" si="13"/>
        <v>15.05</v>
      </c>
    </row>
    <row r="179" spans="1:7" s="58" customFormat="1" ht="17.25" customHeight="1">
      <c r="A179" s="57"/>
      <c r="B179" s="11"/>
      <c r="C179" s="20"/>
      <c r="D179" s="11"/>
      <c r="E179" s="20"/>
      <c r="G179" s="12"/>
    </row>
    <row r="180" spans="1:8" ht="17.25" customHeight="1">
      <c r="A180" s="2" t="s">
        <v>11</v>
      </c>
      <c r="D180" s="8"/>
      <c r="E180" s="8"/>
      <c r="F180" s="8"/>
      <c r="G180" s="8"/>
      <c r="H180" s="8"/>
    </row>
    <row r="181" spans="1:8" s="58" customFormat="1" ht="18" customHeight="1">
      <c r="A181" s="57" t="s">
        <v>133</v>
      </c>
      <c r="B181" s="61" t="s">
        <v>113</v>
      </c>
      <c r="C181" s="62">
        <v>200</v>
      </c>
      <c r="D181" s="11">
        <v>0.12</v>
      </c>
      <c r="E181" s="11">
        <v>0.02</v>
      </c>
      <c r="F181" s="11">
        <v>9.76</v>
      </c>
      <c r="G181" s="20">
        <v>40</v>
      </c>
      <c r="H181" s="11">
        <v>0.11</v>
      </c>
    </row>
    <row r="182" spans="1:8" ht="17.25" customHeight="1">
      <c r="A182" s="10" t="s">
        <v>150</v>
      </c>
      <c r="B182" s="9" t="s">
        <v>44</v>
      </c>
      <c r="C182" s="62">
        <v>60</v>
      </c>
      <c r="D182" s="11">
        <v>4.16</v>
      </c>
      <c r="E182" s="11">
        <v>3.14</v>
      </c>
      <c r="F182" s="20">
        <v>36.07</v>
      </c>
      <c r="G182" s="1">
        <v>189.16</v>
      </c>
      <c r="H182" s="11">
        <v>0</v>
      </c>
    </row>
    <row r="183" spans="1:8" ht="17.25" customHeight="1">
      <c r="A183" s="23" t="s">
        <v>23</v>
      </c>
      <c r="B183" s="9"/>
      <c r="C183" s="44">
        <f aca="true" t="shared" si="14" ref="C183:H183">SUM(C181:C182)</f>
        <v>260</v>
      </c>
      <c r="D183" s="44">
        <f t="shared" si="14"/>
        <v>4.28</v>
      </c>
      <c r="E183" s="44">
        <f t="shared" si="14"/>
        <v>3.16</v>
      </c>
      <c r="F183" s="44">
        <f t="shared" si="14"/>
        <v>45.83</v>
      </c>
      <c r="G183" s="44">
        <f t="shared" si="14"/>
        <v>229.16</v>
      </c>
      <c r="H183" s="44">
        <f t="shared" si="14"/>
        <v>0.11</v>
      </c>
    </row>
    <row r="184" spans="1:7" s="58" customFormat="1" ht="17.25" customHeight="1">
      <c r="A184" s="57"/>
      <c r="B184" s="11"/>
      <c r="C184" s="20"/>
      <c r="D184" s="11"/>
      <c r="E184" s="20"/>
      <c r="G184" s="12"/>
    </row>
    <row r="185" spans="1:8" ht="17.25" customHeight="1">
      <c r="A185" s="2" t="s">
        <v>13</v>
      </c>
      <c r="C185" s="4"/>
      <c r="D185" s="5"/>
      <c r="E185" s="5"/>
      <c r="F185" s="5"/>
      <c r="G185" s="5"/>
      <c r="H185" s="5"/>
    </row>
    <row r="186" spans="1:8" s="58" customFormat="1" ht="34.5" customHeight="1">
      <c r="A186" s="73" t="s">
        <v>170</v>
      </c>
      <c r="B186" s="58" t="s">
        <v>78</v>
      </c>
      <c r="C186" s="60">
        <v>50</v>
      </c>
      <c r="D186" s="70">
        <v>0.75</v>
      </c>
      <c r="E186" s="70">
        <v>3.4</v>
      </c>
      <c r="F186" s="70">
        <v>5.39</v>
      </c>
      <c r="G186" s="70">
        <v>55.61</v>
      </c>
      <c r="H186" s="70">
        <v>1.74</v>
      </c>
    </row>
    <row r="187" spans="1:10" s="42" customFormat="1" ht="17.25" customHeight="1">
      <c r="A187" s="41" t="s">
        <v>228</v>
      </c>
      <c r="B187" s="11" t="s">
        <v>38</v>
      </c>
      <c r="C187" s="11">
        <v>60</v>
      </c>
      <c r="D187" s="42">
        <v>0.3</v>
      </c>
      <c r="E187" s="11">
        <v>0</v>
      </c>
      <c r="F187" s="11">
        <v>2.7</v>
      </c>
      <c r="G187" s="11">
        <v>8.2</v>
      </c>
      <c r="H187" s="11">
        <v>10.5</v>
      </c>
      <c r="I187" s="11"/>
      <c r="J187" s="11"/>
    </row>
    <row r="188" spans="1:8" ht="17.25" customHeight="1">
      <c r="A188" s="10" t="s">
        <v>267</v>
      </c>
      <c r="B188" s="9" t="s">
        <v>268</v>
      </c>
      <c r="C188" s="11">
        <v>190</v>
      </c>
      <c r="D188" s="11">
        <v>12.68</v>
      </c>
      <c r="E188" s="11">
        <v>11.19</v>
      </c>
      <c r="F188" s="20">
        <v>22.23</v>
      </c>
      <c r="G188" s="1">
        <v>240.35</v>
      </c>
      <c r="H188" s="11">
        <v>2.03</v>
      </c>
    </row>
    <row r="189" spans="1:14" s="58" customFormat="1" ht="17.25" customHeight="1">
      <c r="A189" s="57" t="s">
        <v>174</v>
      </c>
      <c r="B189" s="55" t="s">
        <v>56</v>
      </c>
      <c r="C189" s="98">
        <v>180</v>
      </c>
      <c r="D189" s="11">
        <v>0.29</v>
      </c>
      <c r="E189" s="20">
        <v>0.04</v>
      </c>
      <c r="F189" s="11">
        <v>12.67</v>
      </c>
      <c r="G189" s="20">
        <v>52.24</v>
      </c>
      <c r="H189" s="11">
        <v>70.08</v>
      </c>
      <c r="N189" s="42"/>
    </row>
    <row r="190" spans="1:8" s="58" customFormat="1" ht="17.25" customHeight="1">
      <c r="A190" s="105" t="s">
        <v>229</v>
      </c>
      <c r="B190" s="61" t="s">
        <v>207</v>
      </c>
      <c r="C190" s="62">
        <v>20</v>
      </c>
      <c r="D190" s="11">
        <v>1.3</v>
      </c>
      <c r="E190" s="20">
        <v>0.14</v>
      </c>
      <c r="F190" s="11">
        <v>9.84</v>
      </c>
      <c r="G190" s="20">
        <v>41.98</v>
      </c>
      <c r="H190" s="11">
        <v>0</v>
      </c>
    </row>
    <row r="191" spans="1:8" s="58" customFormat="1" ht="17.25" customHeight="1">
      <c r="A191" s="105" t="s">
        <v>230</v>
      </c>
      <c r="B191" s="11" t="s">
        <v>207</v>
      </c>
      <c r="C191" s="11">
        <v>20</v>
      </c>
      <c r="D191" s="20">
        <v>1.32</v>
      </c>
      <c r="E191" s="11">
        <v>0.22</v>
      </c>
      <c r="F191" s="20">
        <v>8.2</v>
      </c>
      <c r="G191" s="11">
        <v>41.2</v>
      </c>
      <c r="H191" s="58">
        <v>0</v>
      </c>
    </row>
    <row r="192" spans="1:8" ht="17.25" customHeight="1">
      <c r="A192" s="23" t="s">
        <v>23</v>
      </c>
      <c r="B192" s="9"/>
      <c r="C192" s="44">
        <f aca="true" t="shared" si="15" ref="C192:H192">C186+C188+C189+C190+C191</f>
        <v>460</v>
      </c>
      <c r="D192" s="44">
        <f t="shared" si="15"/>
        <v>16.34</v>
      </c>
      <c r="E192" s="44">
        <f t="shared" si="15"/>
        <v>14.99</v>
      </c>
      <c r="F192" s="44">
        <f t="shared" si="15"/>
        <v>58.33</v>
      </c>
      <c r="G192" s="44">
        <f t="shared" si="15"/>
        <v>431.38</v>
      </c>
      <c r="H192" s="44">
        <f t="shared" si="15"/>
        <v>73.85</v>
      </c>
    </row>
    <row r="193" spans="1:8" ht="17.25" customHeight="1">
      <c r="A193" s="23"/>
      <c r="B193" s="9"/>
      <c r="C193" s="11"/>
      <c r="D193" s="44"/>
      <c r="E193" s="44"/>
      <c r="F193" s="44"/>
      <c r="G193" s="2"/>
      <c r="H193" s="44"/>
    </row>
    <row r="194" spans="1:8" ht="21" customHeight="1">
      <c r="A194" s="25" t="s">
        <v>10</v>
      </c>
      <c r="B194" s="44"/>
      <c r="C194" s="44"/>
      <c r="D194" s="21">
        <f>D163+D166+D178+D183+D192</f>
        <v>56</v>
      </c>
      <c r="E194" s="21">
        <f>E163+E166+E178+E183+E192</f>
        <v>57.089999999999996</v>
      </c>
      <c r="F194" s="21">
        <f>F163+F166+F178+F183+F192</f>
        <v>248.13</v>
      </c>
      <c r="G194" s="21">
        <f>G163+G166+G178+G183+G192</f>
        <v>1777.23</v>
      </c>
      <c r="H194" s="21">
        <f>H163+H166+H178+H183+H192</f>
        <v>91.09</v>
      </c>
    </row>
    <row r="195" spans="1:8" ht="17.25" customHeight="1">
      <c r="A195" s="81" t="s">
        <v>234</v>
      </c>
      <c r="B195" s="116" t="s">
        <v>59</v>
      </c>
      <c r="C195" s="117"/>
      <c r="D195" s="117"/>
      <c r="E195" s="11"/>
      <c r="F195" s="11"/>
      <c r="H195" s="11"/>
    </row>
    <row r="196" spans="1:8" ht="17.25" customHeight="1" hidden="1">
      <c r="A196" s="2" t="s">
        <v>9</v>
      </c>
      <c r="D196" s="8"/>
      <c r="E196" s="8"/>
      <c r="F196" s="8"/>
      <c r="G196" s="8"/>
      <c r="H196" s="8"/>
    </row>
    <row r="197" spans="1:8" ht="17.25" customHeight="1">
      <c r="A197" s="2"/>
      <c r="D197" s="8"/>
      <c r="E197" s="8"/>
      <c r="F197" s="8"/>
      <c r="G197" s="8"/>
      <c r="H197" s="8"/>
    </row>
    <row r="198" spans="1:8" ht="17.25" customHeight="1">
      <c r="A198" s="2" t="s">
        <v>66</v>
      </c>
      <c r="D198" s="8"/>
      <c r="E198" s="8"/>
      <c r="F198" s="8"/>
      <c r="G198" s="8"/>
      <c r="H198" s="8"/>
    </row>
    <row r="199" spans="1:8" ht="18" customHeight="1">
      <c r="A199" s="7" t="s">
        <v>15</v>
      </c>
      <c r="B199" s="14"/>
      <c r="C199" s="14"/>
      <c r="D199" s="17"/>
      <c r="E199" s="17"/>
      <c r="F199" s="17"/>
      <c r="G199" s="17"/>
      <c r="H199" s="17"/>
    </row>
    <row r="200" spans="1:8" s="58" customFormat="1" ht="21" customHeight="1">
      <c r="A200" s="57" t="s">
        <v>216</v>
      </c>
      <c r="B200" s="55" t="s">
        <v>219</v>
      </c>
      <c r="C200" s="62">
        <v>200</v>
      </c>
      <c r="D200" s="11">
        <v>4.73</v>
      </c>
      <c r="E200" s="20">
        <v>5.99</v>
      </c>
      <c r="F200" s="20">
        <v>21.48</v>
      </c>
      <c r="G200" s="58">
        <v>158.68</v>
      </c>
      <c r="H200" s="11">
        <v>0.45</v>
      </c>
    </row>
    <row r="201" spans="1:8" s="58" customFormat="1" ht="18" customHeight="1">
      <c r="A201" s="57" t="s">
        <v>6</v>
      </c>
      <c r="B201" s="61" t="s">
        <v>113</v>
      </c>
      <c r="C201" s="62">
        <v>180</v>
      </c>
      <c r="D201" s="11">
        <v>0.06</v>
      </c>
      <c r="E201" s="11">
        <v>0.02</v>
      </c>
      <c r="F201" s="11">
        <v>9.99</v>
      </c>
      <c r="G201" s="20">
        <v>40</v>
      </c>
      <c r="H201" s="11">
        <v>0.03</v>
      </c>
    </row>
    <row r="202" spans="1:8" ht="17.25" customHeight="1">
      <c r="A202" s="10" t="s">
        <v>208</v>
      </c>
      <c r="B202" s="9" t="s">
        <v>209</v>
      </c>
      <c r="C202" s="11">
        <v>10</v>
      </c>
      <c r="D202" s="11">
        <v>2.35</v>
      </c>
      <c r="E202" s="11">
        <v>3.09</v>
      </c>
      <c r="F202" s="20">
        <v>0</v>
      </c>
      <c r="G202" s="1">
        <v>38</v>
      </c>
      <c r="H202" s="11">
        <v>0</v>
      </c>
    </row>
    <row r="203" spans="1:8" ht="17.25" customHeight="1">
      <c r="A203" s="10" t="s">
        <v>210</v>
      </c>
      <c r="B203" s="9" t="s">
        <v>211</v>
      </c>
      <c r="C203" s="20">
        <v>7</v>
      </c>
      <c r="D203" s="11">
        <v>0.09</v>
      </c>
      <c r="E203" s="11">
        <v>7.11</v>
      </c>
      <c r="F203" s="20">
        <v>0.14</v>
      </c>
      <c r="G203" s="1">
        <v>64.87</v>
      </c>
      <c r="H203" s="11">
        <v>0</v>
      </c>
    </row>
    <row r="204" spans="1:8" s="58" customFormat="1" ht="17.25" customHeight="1">
      <c r="A204" s="1" t="s">
        <v>244</v>
      </c>
      <c r="B204" s="59" t="s">
        <v>207</v>
      </c>
      <c r="C204" s="62">
        <v>35</v>
      </c>
      <c r="D204" s="11">
        <v>2.69</v>
      </c>
      <c r="E204" s="20">
        <v>1.057</v>
      </c>
      <c r="F204" s="11">
        <v>18.67</v>
      </c>
      <c r="G204" s="20">
        <v>82.25</v>
      </c>
      <c r="H204" s="11">
        <v>0</v>
      </c>
    </row>
    <row r="205" spans="1:8" ht="17.25" customHeight="1">
      <c r="A205" s="23" t="s">
        <v>23</v>
      </c>
      <c r="B205" s="9"/>
      <c r="C205" s="66">
        <f aca="true" t="shared" si="16" ref="C205:H205">SUM(C200:C204)</f>
        <v>432</v>
      </c>
      <c r="D205" s="53">
        <f t="shared" si="16"/>
        <v>9.92</v>
      </c>
      <c r="E205" s="53">
        <f t="shared" si="16"/>
        <v>17.267</v>
      </c>
      <c r="F205" s="53">
        <f t="shared" si="16"/>
        <v>50.28</v>
      </c>
      <c r="G205" s="53">
        <f t="shared" si="16"/>
        <v>383.8</v>
      </c>
      <c r="H205" s="53">
        <f t="shared" si="16"/>
        <v>0.48</v>
      </c>
    </row>
    <row r="206" spans="1:8" ht="17.25" customHeight="1">
      <c r="A206" s="23"/>
      <c r="B206" s="9"/>
      <c r="C206" s="67"/>
      <c r="D206" s="21"/>
      <c r="E206" s="21"/>
      <c r="F206" s="21"/>
      <c r="G206" s="21"/>
      <c r="H206" s="21"/>
    </row>
    <row r="207" spans="1:8" ht="17.25" customHeight="1">
      <c r="A207" s="23" t="s">
        <v>29</v>
      </c>
      <c r="B207" s="9"/>
      <c r="C207" s="67"/>
      <c r="D207" s="21"/>
      <c r="E207" s="21"/>
      <c r="F207" s="21"/>
      <c r="G207" s="21"/>
      <c r="H207" s="21"/>
    </row>
    <row r="208" spans="1:8" s="68" customFormat="1" ht="17.25" customHeight="1">
      <c r="A208" s="55" t="s">
        <v>86</v>
      </c>
      <c r="B208" s="11" t="s">
        <v>217</v>
      </c>
      <c r="C208" s="11">
        <v>100</v>
      </c>
      <c r="D208" s="11">
        <v>1.5</v>
      </c>
      <c r="E208" s="11">
        <v>0.5</v>
      </c>
      <c r="F208" s="68">
        <v>21</v>
      </c>
      <c r="G208" s="11">
        <v>95</v>
      </c>
      <c r="H208" s="68">
        <v>5</v>
      </c>
    </row>
    <row r="209" spans="1:8" ht="17.25" customHeight="1">
      <c r="A209" s="15"/>
      <c r="B209" s="24"/>
      <c r="C209" s="14"/>
      <c r="D209" s="17"/>
      <c r="E209" s="17"/>
      <c r="F209" s="17"/>
      <c r="G209" s="17"/>
      <c r="H209" s="17"/>
    </row>
    <row r="210" spans="1:8" ht="17.25" customHeight="1">
      <c r="A210" s="2" t="s">
        <v>16</v>
      </c>
      <c r="B210" s="2"/>
      <c r="D210" s="8"/>
      <c r="E210" s="8"/>
      <c r="F210" s="8"/>
      <c r="G210" s="8"/>
      <c r="H210" s="8"/>
    </row>
    <row r="211" spans="1:14" s="58" customFormat="1" ht="17.25" customHeight="1">
      <c r="A211" s="58" t="s">
        <v>223</v>
      </c>
      <c r="B211" s="58" t="s">
        <v>224</v>
      </c>
      <c r="C211" s="58">
        <v>50</v>
      </c>
      <c r="D211" s="70">
        <v>0.71</v>
      </c>
      <c r="E211" s="70">
        <v>3.04</v>
      </c>
      <c r="F211" s="70">
        <v>4.18</v>
      </c>
      <c r="G211" s="70">
        <v>46.95</v>
      </c>
      <c r="H211" s="70">
        <v>4.7</v>
      </c>
      <c r="N211" s="1"/>
    </row>
    <row r="212" spans="1:10" s="42" customFormat="1" ht="17.25" customHeight="1">
      <c r="A212" s="41" t="s">
        <v>228</v>
      </c>
      <c r="B212" s="11" t="s">
        <v>38</v>
      </c>
      <c r="C212" s="11">
        <v>50</v>
      </c>
      <c r="D212" s="42">
        <v>0.3</v>
      </c>
      <c r="E212" s="11">
        <v>0</v>
      </c>
      <c r="F212" s="11">
        <v>2.7</v>
      </c>
      <c r="G212" s="11">
        <v>8.2</v>
      </c>
      <c r="H212" s="11">
        <v>10.5</v>
      </c>
      <c r="I212" s="11"/>
      <c r="J212" s="11"/>
    </row>
    <row r="213" spans="1:8" s="58" customFormat="1" ht="17.25" customHeight="1">
      <c r="A213" s="57" t="s">
        <v>167</v>
      </c>
      <c r="B213" s="55" t="s">
        <v>92</v>
      </c>
      <c r="C213" s="62">
        <v>200</v>
      </c>
      <c r="D213" s="11">
        <v>4.09</v>
      </c>
      <c r="E213" s="11">
        <v>4.28</v>
      </c>
      <c r="F213" s="20">
        <v>11.64</v>
      </c>
      <c r="G213" s="58">
        <v>101.46</v>
      </c>
      <c r="H213" s="11">
        <v>1.56</v>
      </c>
    </row>
    <row r="214" spans="1:13" s="58" customFormat="1" ht="17.25" customHeight="1">
      <c r="A214" s="57" t="s">
        <v>201</v>
      </c>
      <c r="B214" s="55" t="s">
        <v>128</v>
      </c>
      <c r="C214" s="11">
        <v>70</v>
      </c>
      <c r="D214" s="12">
        <v>8.42</v>
      </c>
      <c r="E214" s="12">
        <v>6.83</v>
      </c>
      <c r="F214" s="12">
        <v>6.49</v>
      </c>
      <c r="G214" s="12">
        <v>12.75</v>
      </c>
      <c r="H214" s="12">
        <v>2.31</v>
      </c>
      <c r="M214" s="42"/>
    </row>
    <row r="215" spans="1:8" s="58" customFormat="1" ht="18.75" customHeight="1">
      <c r="A215" s="57" t="s">
        <v>249</v>
      </c>
      <c r="B215" s="55" t="s">
        <v>51</v>
      </c>
      <c r="C215" s="79">
        <v>30</v>
      </c>
      <c r="D215" s="11">
        <v>1.01</v>
      </c>
      <c r="E215" s="11">
        <v>2.08</v>
      </c>
      <c r="F215" s="20">
        <v>2.77</v>
      </c>
      <c r="G215" s="58">
        <v>33.7</v>
      </c>
      <c r="H215" s="11">
        <v>0.34</v>
      </c>
    </row>
    <row r="216" spans="1:8" s="58" customFormat="1" ht="17.25" customHeight="1">
      <c r="A216" s="57" t="s">
        <v>168</v>
      </c>
      <c r="B216" s="55" t="s">
        <v>108</v>
      </c>
      <c r="C216" s="11">
        <v>130</v>
      </c>
      <c r="D216" s="11">
        <v>3.97</v>
      </c>
      <c r="E216" s="11">
        <v>4.34</v>
      </c>
      <c r="F216" s="20">
        <v>17.78</v>
      </c>
      <c r="G216" s="58">
        <v>126.1</v>
      </c>
      <c r="H216" s="11">
        <v>0</v>
      </c>
    </row>
    <row r="217" spans="1:34" ht="17.25" customHeight="1">
      <c r="A217" s="10" t="s">
        <v>231</v>
      </c>
      <c r="B217" s="11" t="s">
        <v>118</v>
      </c>
      <c r="C217" s="11">
        <v>180</v>
      </c>
      <c r="D217" s="11">
        <v>0.1</v>
      </c>
      <c r="E217" s="20">
        <v>0</v>
      </c>
      <c r="F217" s="11">
        <v>15.17</v>
      </c>
      <c r="G217" s="20">
        <v>61.13</v>
      </c>
      <c r="H217" s="11">
        <v>0.36</v>
      </c>
      <c r="AH217" s="1">
        <f>AE217+AF217+AG217</f>
        <v>0</v>
      </c>
    </row>
    <row r="218" spans="1:8" s="58" customFormat="1" ht="17.25" customHeight="1">
      <c r="A218" s="105" t="s">
        <v>229</v>
      </c>
      <c r="B218" s="11" t="s">
        <v>207</v>
      </c>
      <c r="C218" s="60">
        <v>25</v>
      </c>
      <c r="D218" s="11">
        <v>1.9</v>
      </c>
      <c r="E218" s="11">
        <v>0.2</v>
      </c>
      <c r="F218" s="20">
        <v>12.3</v>
      </c>
      <c r="G218" s="58">
        <v>58.75</v>
      </c>
      <c r="H218" s="11">
        <v>0</v>
      </c>
    </row>
    <row r="219" spans="1:8" s="58" customFormat="1" ht="17.25" customHeight="1">
      <c r="A219" s="105" t="s">
        <v>230</v>
      </c>
      <c r="B219" s="61" t="s">
        <v>207</v>
      </c>
      <c r="C219" s="62">
        <v>30</v>
      </c>
      <c r="D219" s="11">
        <v>2.28</v>
      </c>
      <c r="E219" s="20">
        <v>0.24</v>
      </c>
      <c r="F219" s="11">
        <v>14.76</v>
      </c>
      <c r="G219" s="20">
        <v>70.5</v>
      </c>
      <c r="H219" s="11">
        <v>0</v>
      </c>
    </row>
    <row r="220" spans="1:8" s="2" customFormat="1" ht="17.25" customHeight="1">
      <c r="A220" s="23" t="s">
        <v>23</v>
      </c>
      <c r="B220" s="43"/>
      <c r="C220" s="44">
        <f aca="true" t="shared" si="17" ref="C220:H220">C211+C213+C214+C215+C216+C217+C218+C219</f>
        <v>715</v>
      </c>
      <c r="D220" s="44">
        <f t="shared" si="17"/>
        <v>22.48</v>
      </c>
      <c r="E220" s="44">
        <f t="shared" si="17"/>
        <v>21.009999999999998</v>
      </c>
      <c r="F220" s="44">
        <f t="shared" si="17"/>
        <v>85.09</v>
      </c>
      <c r="G220" s="44">
        <f t="shared" si="17"/>
        <v>511.34000000000003</v>
      </c>
      <c r="H220" s="44">
        <f t="shared" si="17"/>
        <v>9.27</v>
      </c>
    </row>
    <row r="221" spans="1:8" ht="17.25" customHeight="1">
      <c r="A221" s="7"/>
      <c r="B221" s="24"/>
      <c r="C221" s="14"/>
      <c r="D221" s="16"/>
      <c r="E221" s="16"/>
      <c r="F221" s="16"/>
      <c r="G221" s="16"/>
      <c r="H221" s="16"/>
    </row>
    <row r="222" spans="1:8" ht="17.25" customHeight="1">
      <c r="A222" s="7" t="s">
        <v>11</v>
      </c>
      <c r="B222" s="14"/>
      <c r="C222" s="14"/>
      <c r="D222" s="17"/>
      <c r="E222" s="17"/>
      <c r="F222" s="17"/>
      <c r="G222" s="17"/>
      <c r="H222" s="17"/>
    </row>
    <row r="223" spans="1:8" ht="17.25" customHeight="1">
      <c r="A223" s="10" t="s">
        <v>248</v>
      </c>
      <c r="B223" s="9" t="s">
        <v>243</v>
      </c>
      <c r="C223" s="11">
        <v>200</v>
      </c>
      <c r="D223" s="11">
        <v>5.6</v>
      </c>
      <c r="E223" s="11">
        <v>5</v>
      </c>
      <c r="F223" s="20">
        <v>8</v>
      </c>
      <c r="G223" s="1">
        <v>100</v>
      </c>
      <c r="H223" s="20">
        <v>0.16</v>
      </c>
    </row>
    <row r="224" spans="1:8" s="58" customFormat="1" ht="17.25" customHeight="1">
      <c r="A224" s="57" t="s">
        <v>141</v>
      </c>
      <c r="B224" s="61" t="s">
        <v>207</v>
      </c>
      <c r="C224" s="62">
        <v>60</v>
      </c>
      <c r="D224" s="11">
        <v>3.06</v>
      </c>
      <c r="E224" s="11">
        <v>2.52</v>
      </c>
      <c r="F224" s="20">
        <v>46.38</v>
      </c>
      <c r="G224" s="58">
        <v>220.8</v>
      </c>
      <c r="H224" s="11">
        <v>0</v>
      </c>
    </row>
    <row r="225" spans="1:12" ht="17.25" customHeight="1">
      <c r="A225" s="23" t="s">
        <v>23</v>
      </c>
      <c r="B225" s="9"/>
      <c r="C225" s="44">
        <f aca="true" t="shared" si="18" ref="C225:H225">SUM(C223:C224)</f>
        <v>260</v>
      </c>
      <c r="D225" s="44">
        <f t="shared" si="18"/>
        <v>8.66</v>
      </c>
      <c r="E225" s="44">
        <f t="shared" si="18"/>
        <v>7.52</v>
      </c>
      <c r="F225" s="44">
        <f t="shared" si="18"/>
        <v>54.38</v>
      </c>
      <c r="G225" s="44">
        <f t="shared" si="18"/>
        <v>320.8</v>
      </c>
      <c r="H225" s="44">
        <f t="shared" si="18"/>
        <v>0.16</v>
      </c>
      <c r="I225" s="44"/>
      <c r="J225" s="44"/>
      <c r="K225" s="44"/>
      <c r="L225" s="44"/>
    </row>
    <row r="226" spans="2:7" ht="17.25" customHeight="1">
      <c r="B226" s="11"/>
      <c r="C226" s="27"/>
      <c r="D226" s="27"/>
      <c r="E226" s="27"/>
      <c r="F226" s="27"/>
      <c r="G226" s="27"/>
    </row>
    <row r="227" spans="1:8" ht="17.25" customHeight="1">
      <c r="A227" s="23" t="s">
        <v>13</v>
      </c>
      <c r="B227" s="9"/>
      <c r="C227" s="11"/>
      <c r="D227" s="11"/>
      <c r="E227" s="11"/>
      <c r="F227" s="20"/>
      <c r="H227" s="11"/>
    </row>
    <row r="228" spans="1:8" ht="17.25" customHeight="1">
      <c r="A228" s="10" t="s">
        <v>169</v>
      </c>
      <c r="B228" s="9" t="s">
        <v>132</v>
      </c>
      <c r="C228" s="11">
        <v>80</v>
      </c>
      <c r="D228" s="11">
        <v>6.97</v>
      </c>
      <c r="E228" s="11">
        <v>4.17</v>
      </c>
      <c r="F228" s="20">
        <v>2.38</v>
      </c>
      <c r="G228" s="1">
        <v>74.96</v>
      </c>
      <c r="H228" s="11">
        <v>0.21</v>
      </c>
    </row>
    <row r="229" spans="1:8" s="58" customFormat="1" ht="17.25" customHeight="1">
      <c r="A229" s="57" t="s">
        <v>137</v>
      </c>
      <c r="B229" s="55" t="s">
        <v>107</v>
      </c>
      <c r="C229" s="62">
        <v>130</v>
      </c>
      <c r="D229" s="11">
        <v>3.04</v>
      </c>
      <c r="E229" s="11">
        <v>3.24</v>
      </c>
      <c r="F229" s="11">
        <v>17.11</v>
      </c>
      <c r="G229" s="20">
        <v>109.72</v>
      </c>
      <c r="H229" s="11">
        <v>14</v>
      </c>
    </row>
    <row r="230" spans="1:8" ht="17.25" customHeight="1">
      <c r="A230" s="10" t="s">
        <v>186</v>
      </c>
      <c r="B230" s="9" t="s">
        <v>114</v>
      </c>
      <c r="C230" s="11">
        <v>180</v>
      </c>
      <c r="D230" s="11">
        <v>2.31</v>
      </c>
      <c r="E230" s="11">
        <v>2.18</v>
      </c>
      <c r="F230" s="20">
        <v>13.77</v>
      </c>
      <c r="G230" s="1">
        <v>83.9</v>
      </c>
      <c r="H230" s="11">
        <v>1.2</v>
      </c>
    </row>
    <row r="231" spans="1:8" s="58" customFormat="1" ht="17.25" customHeight="1">
      <c r="A231" s="105" t="s">
        <v>229</v>
      </c>
      <c r="B231" s="11" t="s">
        <v>207</v>
      </c>
      <c r="C231" s="60">
        <v>30</v>
      </c>
      <c r="D231" s="11">
        <v>1.9</v>
      </c>
      <c r="E231" s="11">
        <v>0.2</v>
      </c>
      <c r="F231" s="20">
        <v>12.3</v>
      </c>
      <c r="G231" s="58">
        <v>58.75</v>
      </c>
      <c r="H231" s="11">
        <v>0</v>
      </c>
    </row>
    <row r="232" spans="1:8" s="58" customFormat="1" ht="17.25" customHeight="1">
      <c r="A232" s="105" t="s">
        <v>230</v>
      </c>
      <c r="B232" s="61" t="s">
        <v>207</v>
      </c>
      <c r="C232" s="62">
        <v>30</v>
      </c>
      <c r="D232" s="11">
        <v>2.28</v>
      </c>
      <c r="E232" s="20">
        <v>0.24</v>
      </c>
      <c r="F232" s="11">
        <v>14.76</v>
      </c>
      <c r="G232" s="20">
        <v>70.5</v>
      </c>
      <c r="H232" s="11">
        <v>0</v>
      </c>
    </row>
    <row r="233" spans="1:8" ht="17.25" customHeight="1">
      <c r="A233" s="23" t="s">
        <v>23</v>
      </c>
      <c r="B233" s="9"/>
      <c r="C233" s="44">
        <f aca="true" t="shared" si="19" ref="C233:H233">SUM(C228:C232)</f>
        <v>450</v>
      </c>
      <c r="D233" s="44">
        <f t="shared" si="19"/>
        <v>16.5</v>
      </c>
      <c r="E233" s="44">
        <f t="shared" si="19"/>
        <v>10.03</v>
      </c>
      <c r="F233" s="44">
        <f t="shared" si="19"/>
        <v>60.32</v>
      </c>
      <c r="G233" s="44">
        <f t="shared" si="19"/>
        <v>397.83000000000004</v>
      </c>
      <c r="H233" s="44">
        <f t="shared" si="19"/>
        <v>15.41</v>
      </c>
    </row>
    <row r="234" spans="1:10" s="42" customFormat="1" ht="17.25" customHeight="1">
      <c r="A234" s="41"/>
      <c r="B234" s="11"/>
      <c r="C234" s="11"/>
      <c r="E234" s="11"/>
      <c r="F234" s="11"/>
      <c r="G234" s="11"/>
      <c r="H234" s="11"/>
      <c r="I234" s="11"/>
      <c r="J234" s="11"/>
    </row>
    <row r="235" spans="1:8" ht="21" customHeight="1">
      <c r="A235" s="25" t="s">
        <v>10</v>
      </c>
      <c r="B235" s="44"/>
      <c r="C235" s="44"/>
      <c r="D235" s="21">
        <f>D205+D208+D220+D225+D233</f>
        <v>59.06</v>
      </c>
      <c r="E235" s="21">
        <f>E205+E208+E220+E225+E233</f>
        <v>56.327</v>
      </c>
      <c r="F235" s="21">
        <f>F205+F208+F220+F225+F233</f>
        <v>271.07</v>
      </c>
      <c r="G235" s="21">
        <f>G205+G208+G220+G225+G233</f>
        <v>1708.77</v>
      </c>
      <c r="H235" s="21">
        <f>H205+H208+H220+H225+H233</f>
        <v>30.32</v>
      </c>
    </row>
    <row r="236" spans="1:8" ht="17.25" customHeight="1">
      <c r="A236" s="81"/>
      <c r="B236" s="116"/>
      <c r="C236" s="117"/>
      <c r="D236" s="117"/>
      <c r="E236" s="11"/>
      <c r="F236" s="11"/>
      <c r="H236" s="11"/>
    </row>
    <row r="237" spans="1:8" s="58" customFormat="1" ht="17.25" customHeight="1">
      <c r="A237" s="57"/>
      <c r="B237" s="55"/>
      <c r="C237" s="62"/>
      <c r="D237" s="11"/>
      <c r="E237" s="11"/>
      <c r="F237" s="20"/>
      <c r="H237" s="11"/>
    </row>
    <row r="238" spans="1:8" ht="17.25" customHeight="1">
      <c r="A238" s="2" t="s">
        <v>67</v>
      </c>
      <c r="D238" s="8"/>
      <c r="E238" s="8"/>
      <c r="F238" s="8"/>
      <c r="G238" s="8"/>
      <c r="H238" s="8"/>
    </row>
    <row r="239" spans="1:8" ht="17.25" customHeight="1">
      <c r="A239" s="2" t="s">
        <v>15</v>
      </c>
      <c r="D239" s="8"/>
      <c r="E239" s="8"/>
      <c r="F239" s="8"/>
      <c r="G239" s="8"/>
      <c r="H239" s="8"/>
    </row>
    <row r="240" spans="1:8" ht="20.25" customHeight="1">
      <c r="A240" s="10" t="s">
        <v>221</v>
      </c>
      <c r="B240" s="9" t="s">
        <v>218</v>
      </c>
      <c r="C240" s="11">
        <v>200</v>
      </c>
      <c r="D240" s="11">
        <v>5.75</v>
      </c>
      <c r="E240" s="11">
        <v>7.36</v>
      </c>
      <c r="F240" s="20">
        <v>23.58</v>
      </c>
      <c r="G240" s="1">
        <v>183.58</v>
      </c>
      <c r="H240" s="11">
        <v>0.45</v>
      </c>
    </row>
    <row r="241" spans="1:8" s="58" customFormat="1" ht="17.25" customHeight="1">
      <c r="A241" s="57" t="s">
        <v>187</v>
      </c>
      <c r="B241" s="55" t="s">
        <v>115</v>
      </c>
      <c r="C241" s="62">
        <v>180</v>
      </c>
      <c r="D241" s="11">
        <v>2.36</v>
      </c>
      <c r="E241" s="11">
        <v>2.19</v>
      </c>
      <c r="F241" s="20">
        <v>15.25</v>
      </c>
      <c r="G241" s="58">
        <v>90.1</v>
      </c>
      <c r="H241" s="11">
        <v>1.17</v>
      </c>
    </row>
    <row r="242" spans="1:8" ht="17.25" customHeight="1">
      <c r="A242" s="10" t="s">
        <v>210</v>
      </c>
      <c r="B242" s="9" t="s">
        <v>211</v>
      </c>
      <c r="C242" s="20">
        <v>7</v>
      </c>
      <c r="D242" s="11">
        <v>0.09</v>
      </c>
      <c r="E242" s="11">
        <v>7.11</v>
      </c>
      <c r="F242" s="20">
        <v>0.14</v>
      </c>
      <c r="G242" s="1">
        <v>64.87</v>
      </c>
      <c r="H242" s="11">
        <v>0</v>
      </c>
    </row>
    <row r="243" spans="1:8" s="58" customFormat="1" ht="17.25" customHeight="1">
      <c r="A243" s="1" t="s">
        <v>246</v>
      </c>
      <c r="B243" s="59" t="s">
        <v>207</v>
      </c>
      <c r="C243" s="62">
        <v>30</v>
      </c>
      <c r="D243" s="11">
        <v>2.28</v>
      </c>
      <c r="E243" s="20">
        <v>0.24</v>
      </c>
      <c r="F243" s="11">
        <v>14.76</v>
      </c>
      <c r="G243" s="20">
        <v>70.5</v>
      </c>
      <c r="H243" s="11">
        <v>0</v>
      </c>
    </row>
    <row r="244" spans="1:9" s="42" customFormat="1" ht="17.25" customHeight="1">
      <c r="A244" s="104" t="s">
        <v>23</v>
      </c>
      <c r="B244" s="11"/>
      <c r="C244" s="44">
        <f aca="true" t="shared" si="20" ref="C244:H244">SUM(C240:C243)</f>
        <v>417</v>
      </c>
      <c r="D244" s="44">
        <f t="shared" si="20"/>
        <v>10.479999999999999</v>
      </c>
      <c r="E244" s="44">
        <f t="shared" si="20"/>
        <v>16.9</v>
      </c>
      <c r="F244" s="44">
        <f t="shared" si="20"/>
        <v>53.73</v>
      </c>
      <c r="G244" s="44">
        <f t="shared" si="20"/>
        <v>409.05</v>
      </c>
      <c r="H244" s="44">
        <f t="shared" si="20"/>
        <v>1.6199999999999999</v>
      </c>
      <c r="I244" s="44"/>
    </row>
    <row r="245" spans="1:8" ht="16.5" customHeight="1">
      <c r="A245" s="10"/>
      <c r="B245" s="9"/>
      <c r="C245" s="11"/>
      <c r="D245" s="11"/>
      <c r="E245" s="11"/>
      <c r="F245" s="20"/>
      <c r="H245" s="11"/>
    </row>
    <row r="246" spans="1:8" s="42" customFormat="1" ht="17.25" customHeight="1">
      <c r="A246" s="104" t="s">
        <v>29</v>
      </c>
      <c r="B246" s="11"/>
      <c r="C246" s="11"/>
      <c r="D246" s="44"/>
      <c r="E246" s="44"/>
      <c r="F246" s="44"/>
      <c r="G246" s="44"/>
      <c r="H246" s="44"/>
    </row>
    <row r="247" spans="1:14" s="68" customFormat="1" ht="17.25" customHeight="1">
      <c r="A247" s="55" t="s">
        <v>236</v>
      </c>
      <c r="B247" s="61" t="s">
        <v>144</v>
      </c>
      <c r="C247" s="62">
        <v>180</v>
      </c>
      <c r="D247" s="11">
        <v>0.72</v>
      </c>
      <c r="E247" s="11">
        <v>0.54</v>
      </c>
      <c r="F247" s="11">
        <v>19.8</v>
      </c>
      <c r="G247" s="68">
        <v>81.9</v>
      </c>
      <c r="H247" s="11">
        <v>25</v>
      </c>
      <c r="N247" s="58"/>
    </row>
    <row r="248" spans="1:8" ht="17.25" customHeight="1">
      <c r="A248" s="10"/>
      <c r="B248" s="11"/>
      <c r="C248" s="44"/>
      <c r="D248" s="44"/>
      <c r="E248" s="44"/>
      <c r="F248" s="45"/>
      <c r="G248" s="2"/>
      <c r="H248" s="45"/>
    </row>
    <row r="249" spans="1:8" ht="17.25" customHeight="1">
      <c r="A249" s="2" t="s">
        <v>16</v>
      </c>
      <c r="D249" s="8"/>
      <c r="E249" s="8"/>
      <c r="F249" s="8"/>
      <c r="G249" s="8"/>
      <c r="H249" s="8"/>
    </row>
    <row r="250" spans="1:8" s="58" customFormat="1" ht="17.25" customHeight="1">
      <c r="A250" s="57" t="s">
        <v>250</v>
      </c>
      <c r="B250" s="55" t="s">
        <v>98</v>
      </c>
      <c r="C250" s="11">
        <v>200</v>
      </c>
      <c r="D250" s="11">
        <v>4.42</v>
      </c>
      <c r="E250" s="11">
        <v>3.95</v>
      </c>
      <c r="F250" s="20">
        <v>15.29</v>
      </c>
      <c r="G250" s="58">
        <v>114.4</v>
      </c>
      <c r="H250" s="11">
        <v>0.09</v>
      </c>
    </row>
    <row r="251" spans="1:8" s="58" customFormat="1" ht="20.25" customHeight="1">
      <c r="A251" s="57" t="s">
        <v>171</v>
      </c>
      <c r="B251" s="55" t="s">
        <v>104</v>
      </c>
      <c r="C251" s="62">
        <v>70</v>
      </c>
      <c r="D251" s="11">
        <v>10.82</v>
      </c>
      <c r="E251" s="11">
        <v>7.1</v>
      </c>
      <c r="F251" s="20">
        <v>7.29</v>
      </c>
      <c r="G251" s="58">
        <v>136.89</v>
      </c>
      <c r="H251" s="11">
        <v>0.08</v>
      </c>
    </row>
    <row r="252" spans="1:14" s="42" customFormat="1" ht="17.25" customHeight="1">
      <c r="A252" s="41" t="s">
        <v>299</v>
      </c>
      <c r="B252" s="11" t="s">
        <v>300</v>
      </c>
      <c r="C252" s="79">
        <v>130</v>
      </c>
      <c r="D252" s="42">
        <v>2.32</v>
      </c>
      <c r="E252" s="11">
        <v>5.26</v>
      </c>
      <c r="F252" s="11">
        <v>13.72</v>
      </c>
      <c r="G252" s="11">
        <v>111.67</v>
      </c>
      <c r="H252" s="64" t="s">
        <v>315</v>
      </c>
      <c r="N252" s="1"/>
    </row>
    <row r="253" spans="1:8" s="58" customFormat="1" ht="17.25" customHeight="1">
      <c r="A253" s="57" t="s">
        <v>154</v>
      </c>
      <c r="B253" s="55" t="s">
        <v>252</v>
      </c>
      <c r="C253" s="20">
        <v>180</v>
      </c>
      <c r="D253" s="11">
        <v>0.099</v>
      </c>
      <c r="E253" s="20">
        <v>0.081</v>
      </c>
      <c r="F253" s="11">
        <v>11.64</v>
      </c>
      <c r="G253" s="20">
        <v>47.79</v>
      </c>
      <c r="H253" s="11">
        <v>4.28</v>
      </c>
    </row>
    <row r="254" spans="1:8" s="58" customFormat="1" ht="17.25" customHeight="1">
      <c r="A254" s="105" t="s">
        <v>229</v>
      </c>
      <c r="B254" s="11" t="s">
        <v>207</v>
      </c>
      <c r="C254" s="60">
        <v>25</v>
      </c>
      <c r="D254" s="11">
        <v>1.9</v>
      </c>
      <c r="E254" s="11">
        <v>0.2</v>
      </c>
      <c r="F254" s="20">
        <v>12.3</v>
      </c>
      <c r="G254" s="58">
        <v>58.75</v>
      </c>
      <c r="H254" s="11">
        <v>0</v>
      </c>
    </row>
    <row r="255" spans="1:8" s="58" customFormat="1" ht="17.25" customHeight="1">
      <c r="A255" s="105" t="s">
        <v>230</v>
      </c>
      <c r="B255" s="61" t="s">
        <v>207</v>
      </c>
      <c r="C255" s="62">
        <v>30</v>
      </c>
      <c r="D255" s="11">
        <v>2.28</v>
      </c>
      <c r="E255" s="20">
        <v>0.24</v>
      </c>
      <c r="F255" s="11">
        <v>14.76</v>
      </c>
      <c r="G255" s="20">
        <v>70.5</v>
      </c>
      <c r="H255" s="11">
        <v>0</v>
      </c>
    </row>
    <row r="256" spans="1:8" ht="17.25" customHeight="1">
      <c r="A256" s="2" t="s">
        <v>23</v>
      </c>
      <c r="C256" s="2">
        <f aca="true" t="shared" si="21" ref="C256:H256">SUM(C250:C255)</f>
        <v>635</v>
      </c>
      <c r="D256" s="2">
        <f t="shared" si="21"/>
        <v>21.839</v>
      </c>
      <c r="E256" s="2">
        <f t="shared" si="21"/>
        <v>16.831</v>
      </c>
      <c r="F256" s="2">
        <f t="shared" si="21"/>
        <v>75</v>
      </c>
      <c r="G256" s="2">
        <f t="shared" si="21"/>
        <v>540</v>
      </c>
      <c r="H256" s="2">
        <f t="shared" si="21"/>
        <v>4.45</v>
      </c>
    </row>
    <row r="257" spans="1:8" s="58" customFormat="1" ht="17.25" customHeight="1">
      <c r="A257" s="57"/>
      <c r="B257" s="55"/>
      <c r="C257" s="11"/>
      <c r="D257" s="11"/>
      <c r="E257" s="11"/>
      <c r="F257" s="20"/>
      <c r="H257" s="11"/>
    </row>
    <row r="258" spans="1:8" s="22" customFormat="1" ht="17.25" customHeight="1">
      <c r="A258" s="19" t="s">
        <v>11</v>
      </c>
      <c r="B258" s="18"/>
      <c r="C258" s="20"/>
      <c r="D258" s="12"/>
      <c r="E258" s="12"/>
      <c r="F258" s="12"/>
      <c r="G258" s="12"/>
      <c r="H258" s="12"/>
    </row>
    <row r="259" spans="1:8" s="58" customFormat="1" ht="18" customHeight="1">
      <c r="A259" s="57" t="s">
        <v>156</v>
      </c>
      <c r="B259" s="55" t="s">
        <v>49</v>
      </c>
      <c r="C259" s="62">
        <v>190</v>
      </c>
      <c r="D259" s="11">
        <v>0.13</v>
      </c>
      <c r="E259" s="11">
        <v>0.03</v>
      </c>
      <c r="F259" s="11">
        <v>10.71</v>
      </c>
      <c r="G259" s="20">
        <v>43.05</v>
      </c>
      <c r="H259" s="11">
        <v>2.97</v>
      </c>
    </row>
    <row r="260" spans="1:8" s="58" customFormat="1" ht="17.25" customHeight="1">
      <c r="A260" s="57" t="s">
        <v>172</v>
      </c>
      <c r="B260" s="55" t="s">
        <v>93</v>
      </c>
      <c r="C260" s="62">
        <v>60</v>
      </c>
      <c r="D260" s="11">
        <v>3.71</v>
      </c>
      <c r="E260" s="11">
        <v>1.93</v>
      </c>
      <c r="F260" s="20">
        <v>33.19</v>
      </c>
      <c r="G260" s="58">
        <v>165</v>
      </c>
      <c r="H260" s="11">
        <v>0.05</v>
      </c>
    </row>
    <row r="261" spans="1:8" ht="17.25" customHeight="1">
      <c r="A261" s="23" t="s">
        <v>23</v>
      </c>
      <c r="B261" s="9"/>
      <c r="C261" s="44">
        <f aca="true" t="shared" si="22" ref="C261:H261">SUM(C259:C260)</f>
        <v>250</v>
      </c>
      <c r="D261" s="44">
        <f t="shared" si="22"/>
        <v>3.84</v>
      </c>
      <c r="E261" s="44">
        <f t="shared" si="22"/>
        <v>1.96</v>
      </c>
      <c r="F261" s="44">
        <f t="shared" si="22"/>
        <v>43.9</v>
      </c>
      <c r="G261" s="44">
        <f t="shared" si="22"/>
        <v>208.05</v>
      </c>
      <c r="H261" s="44">
        <f t="shared" si="22"/>
        <v>3.02</v>
      </c>
    </row>
    <row r="262" spans="1:8" s="58" customFormat="1" ht="17.25" customHeight="1">
      <c r="A262" s="57"/>
      <c r="B262" s="55"/>
      <c r="C262" s="62"/>
      <c r="D262" s="11"/>
      <c r="E262" s="20"/>
      <c r="F262" s="11"/>
      <c r="G262" s="20"/>
      <c r="H262" s="11"/>
    </row>
    <row r="263" spans="1:8" ht="17.25" customHeight="1">
      <c r="A263" s="7" t="s">
        <v>13</v>
      </c>
      <c r="B263" s="14"/>
      <c r="C263" s="14"/>
      <c r="D263" s="17"/>
      <c r="E263" s="17"/>
      <c r="F263" s="17"/>
      <c r="G263" s="17"/>
      <c r="H263" s="17"/>
    </row>
    <row r="264" spans="1:8" ht="17.25" customHeight="1">
      <c r="A264" s="10" t="s">
        <v>251</v>
      </c>
      <c r="B264" s="9" t="s">
        <v>77</v>
      </c>
      <c r="C264" s="11">
        <v>190</v>
      </c>
      <c r="D264" s="11">
        <v>22</v>
      </c>
      <c r="E264" s="20">
        <v>11.91</v>
      </c>
      <c r="F264" s="20">
        <v>18.25</v>
      </c>
      <c r="G264" s="1">
        <v>268.57</v>
      </c>
      <c r="H264" s="11">
        <v>0.32</v>
      </c>
    </row>
    <row r="265" spans="1:14" s="58" customFormat="1" ht="17.25" customHeight="1">
      <c r="A265" s="57" t="s">
        <v>149</v>
      </c>
      <c r="B265" s="55" t="s">
        <v>91</v>
      </c>
      <c r="C265" s="98">
        <v>180</v>
      </c>
      <c r="D265" s="11">
        <v>0.049</v>
      </c>
      <c r="E265" s="20">
        <v>0.006</v>
      </c>
      <c r="F265" s="11">
        <v>17.04</v>
      </c>
      <c r="G265" s="20">
        <v>68.39</v>
      </c>
      <c r="H265" s="11">
        <v>6.79</v>
      </c>
      <c r="N265" s="42"/>
    </row>
    <row r="266" spans="1:8" s="58" customFormat="1" ht="17.25" customHeight="1">
      <c r="A266" s="105" t="s">
        <v>229</v>
      </c>
      <c r="B266" s="11" t="s">
        <v>207</v>
      </c>
      <c r="C266" s="60">
        <v>25</v>
      </c>
      <c r="D266" s="11">
        <v>1.9</v>
      </c>
      <c r="E266" s="11">
        <v>0.2</v>
      </c>
      <c r="F266" s="20">
        <v>12.3</v>
      </c>
      <c r="G266" s="58">
        <v>58.75</v>
      </c>
      <c r="H266" s="11">
        <v>0</v>
      </c>
    </row>
    <row r="267" spans="1:8" s="68" customFormat="1" ht="17.25" customHeight="1">
      <c r="A267" s="55" t="s">
        <v>84</v>
      </c>
      <c r="B267" s="61" t="s">
        <v>217</v>
      </c>
      <c r="C267" s="62">
        <v>100</v>
      </c>
      <c r="D267" s="11">
        <v>0.4</v>
      </c>
      <c r="E267" s="11">
        <v>0.4</v>
      </c>
      <c r="F267" s="11">
        <v>9.8</v>
      </c>
      <c r="G267" s="68">
        <v>44</v>
      </c>
      <c r="H267" s="11">
        <v>10</v>
      </c>
    </row>
    <row r="268" spans="1:8" s="2" customFormat="1" ht="15">
      <c r="A268" s="23" t="s">
        <v>23</v>
      </c>
      <c r="B268" s="43"/>
      <c r="C268" s="44">
        <f aca="true" t="shared" si="23" ref="C268:H268">SUM(C264:C267)</f>
        <v>495</v>
      </c>
      <c r="D268" s="44">
        <f t="shared" si="23"/>
        <v>24.348999999999997</v>
      </c>
      <c r="E268" s="44">
        <f t="shared" si="23"/>
        <v>12.516</v>
      </c>
      <c r="F268" s="44">
        <f t="shared" si="23"/>
        <v>57.39</v>
      </c>
      <c r="G268" s="44">
        <f t="shared" si="23"/>
        <v>439.71</v>
      </c>
      <c r="H268" s="44">
        <f t="shared" si="23"/>
        <v>17.11</v>
      </c>
    </row>
    <row r="269" spans="1:8" s="2" customFormat="1" ht="15">
      <c r="A269" s="23"/>
      <c r="B269" s="43"/>
      <c r="C269" s="44"/>
      <c r="D269" s="44"/>
      <c r="E269" s="44"/>
      <c r="F269" s="44"/>
      <c r="G269" s="44"/>
      <c r="H269" s="44"/>
    </row>
    <row r="270" spans="1:29" s="2" customFormat="1" ht="17.25" customHeight="1">
      <c r="A270" s="25" t="s">
        <v>10</v>
      </c>
      <c r="B270" s="25"/>
      <c r="C270" s="25"/>
      <c r="D270" s="13">
        <f>D244+D247+D256+D261+D268</f>
        <v>61.228</v>
      </c>
      <c r="E270" s="13">
        <f>E244+E247+E256+E261+E268</f>
        <v>48.747</v>
      </c>
      <c r="F270" s="13">
        <f>F244+F247+F256+F261+F268</f>
        <v>249.82</v>
      </c>
      <c r="G270" s="13">
        <f>G244+G247+G256+G261+G268</f>
        <v>1678.71</v>
      </c>
      <c r="H270" s="13">
        <f>H244+H247+H256+H261+H268</f>
        <v>51.2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1:8" ht="17.25" customHeight="1">
      <c r="A271" s="81" t="s">
        <v>234</v>
      </c>
      <c r="B271" s="116" t="s">
        <v>59</v>
      </c>
      <c r="C271" s="117"/>
      <c r="D271" s="117"/>
      <c r="E271" s="11"/>
      <c r="F271" s="11"/>
      <c r="H271" s="11"/>
    </row>
    <row r="272" spans="1:29" s="2" customFormat="1" ht="17.25" customHeight="1">
      <c r="A272" s="25"/>
      <c r="B272" s="25"/>
      <c r="C272" s="25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1:8" ht="17.25" customHeight="1">
      <c r="A273" s="2" t="s">
        <v>68</v>
      </c>
      <c r="D273" s="8"/>
      <c r="E273" s="8"/>
      <c r="F273" s="8"/>
      <c r="G273" s="8"/>
      <c r="H273" s="8"/>
    </row>
    <row r="274" spans="1:8" ht="17.25" customHeight="1">
      <c r="A274" s="2" t="s">
        <v>1</v>
      </c>
      <c r="D274" s="8"/>
      <c r="E274" s="8"/>
      <c r="F274" s="8"/>
      <c r="G274" s="8"/>
      <c r="H274" s="8"/>
    </row>
    <row r="275" spans="1:8" ht="19.5" customHeight="1">
      <c r="A275" s="10" t="s">
        <v>173</v>
      </c>
      <c r="B275" s="9" t="s">
        <v>112</v>
      </c>
      <c r="C275" s="11">
        <v>200</v>
      </c>
      <c r="D275" s="11">
        <v>5.56</v>
      </c>
      <c r="E275" s="11">
        <v>5.16</v>
      </c>
      <c r="F275" s="20">
        <v>10</v>
      </c>
      <c r="G275" s="1">
        <v>142.2</v>
      </c>
      <c r="H275" s="11">
        <v>0.91</v>
      </c>
    </row>
    <row r="276" spans="1:8" s="58" customFormat="1" ht="17.25" customHeight="1">
      <c r="A276" s="57" t="s">
        <v>188</v>
      </c>
      <c r="B276" s="55" t="s">
        <v>116</v>
      </c>
      <c r="C276" s="62">
        <v>180</v>
      </c>
      <c r="D276" s="11">
        <v>3.11</v>
      </c>
      <c r="E276" s="11">
        <v>28.7</v>
      </c>
      <c r="F276" s="20">
        <v>14.78</v>
      </c>
      <c r="G276" s="58">
        <v>97.36</v>
      </c>
      <c r="H276" s="11">
        <v>1.43</v>
      </c>
    </row>
    <row r="277" spans="1:8" ht="17.25" customHeight="1">
      <c r="A277" s="10" t="s">
        <v>210</v>
      </c>
      <c r="B277" s="9" t="s">
        <v>211</v>
      </c>
      <c r="C277" s="20">
        <v>7</v>
      </c>
      <c r="D277" s="11">
        <v>0.09</v>
      </c>
      <c r="E277" s="11">
        <v>7.11</v>
      </c>
      <c r="F277" s="20">
        <v>0.14</v>
      </c>
      <c r="G277" s="1">
        <v>64.87</v>
      </c>
      <c r="H277" s="11">
        <v>0</v>
      </c>
    </row>
    <row r="278" spans="1:8" s="58" customFormat="1" ht="17.25" customHeight="1">
      <c r="A278" s="1" t="s">
        <v>244</v>
      </c>
      <c r="B278" s="59" t="s">
        <v>207</v>
      </c>
      <c r="C278" s="62">
        <v>25</v>
      </c>
      <c r="D278" s="11">
        <v>1.92</v>
      </c>
      <c r="E278" s="20">
        <v>0.76</v>
      </c>
      <c r="F278" s="11">
        <v>13.33</v>
      </c>
      <c r="G278" s="20">
        <v>58.75</v>
      </c>
      <c r="H278" s="11">
        <v>0</v>
      </c>
    </row>
    <row r="279" spans="1:8" s="2" customFormat="1" ht="17.25" customHeight="1">
      <c r="A279" s="23" t="s">
        <v>23</v>
      </c>
      <c r="B279" s="43"/>
      <c r="C279" s="66">
        <f aca="true" t="shared" si="24" ref="C279:H279">SUM(C275:C278)</f>
        <v>412</v>
      </c>
      <c r="D279" s="21">
        <f t="shared" si="24"/>
        <v>10.68</v>
      </c>
      <c r="E279" s="21">
        <f t="shared" si="24"/>
        <v>41.73</v>
      </c>
      <c r="F279" s="21">
        <f t="shared" si="24"/>
        <v>38.25</v>
      </c>
      <c r="G279" s="21">
        <f t="shared" si="24"/>
        <v>363.18</v>
      </c>
      <c r="H279" s="21">
        <f t="shared" si="24"/>
        <v>2.34</v>
      </c>
    </row>
    <row r="280" spans="1:8" s="2" customFormat="1" ht="17.25" customHeight="1">
      <c r="A280" s="23"/>
      <c r="B280" s="43"/>
      <c r="C280" s="54"/>
      <c r="D280" s="44"/>
      <c r="E280" s="44"/>
      <c r="F280" s="44"/>
      <c r="G280" s="44"/>
      <c r="H280" s="44"/>
    </row>
    <row r="281" spans="1:8" s="2" customFormat="1" ht="17.25" customHeight="1">
      <c r="A281" s="23" t="s">
        <v>40</v>
      </c>
      <c r="B281" s="43"/>
      <c r="C281" s="44"/>
      <c r="D281" s="44"/>
      <c r="E281" s="44"/>
      <c r="F281" s="44"/>
      <c r="G281" s="45"/>
      <c r="H281" s="44"/>
    </row>
    <row r="282" spans="1:14" s="68" customFormat="1" ht="17.25" customHeight="1">
      <c r="A282" s="55" t="s">
        <v>86</v>
      </c>
      <c r="B282" s="61" t="s">
        <v>217</v>
      </c>
      <c r="C282" s="62">
        <v>100</v>
      </c>
      <c r="D282" s="11">
        <v>1.42</v>
      </c>
      <c r="E282" s="11">
        <v>0.47</v>
      </c>
      <c r="F282" s="11">
        <v>19.95</v>
      </c>
      <c r="G282" s="68">
        <v>90.25</v>
      </c>
      <c r="H282" s="11">
        <v>4.75</v>
      </c>
      <c r="N282" s="58"/>
    </row>
    <row r="283" spans="1:10" s="42" customFormat="1" ht="18.75" customHeight="1">
      <c r="A283" s="41"/>
      <c r="B283" s="11"/>
      <c r="C283" s="11"/>
      <c r="D283" s="109"/>
      <c r="E283" s="11"/>
      <c r="F283" s="11"/>
      <c r="G283" s="11"/>
      <c r="H283" s="11"/>
      <c r="I283" s="11"/>
      <c r="J283" s="11"/>
    </row>
    <row r="284" spans="1:8" ht="17.25" customHeight="1">
      <c r="A284" s="2" t="s">
        <v>3</v>
      </c>
      <c r="D284" s="8"/>
      <c r="E284" s="8"/>
      <c r="F284" s="17"/>
      <c r="G284" s="17"/>
      <c r="H284" s="8"/>
    </row>
    <row r="285" spans="1:14" s="42" customFormat="1" ht="17.25" customHeight="1">
      <c r="A285" s="41" t="s">
        <v>226</v>
      </c>
      <c r="B285" s="11" t="s">
        <v>124</v>
      </c>
      <c r="C285" s="20">
        <v>50</v>
      </c>
      <c r="D285" s="42">
        <v>0.58</v>
      </c>
      <c r="E285" s="11">
        <v>4.11</v>
      </c>
      <c r="F285" s="11">
        <v>2.94</v>
      </c>
      <c r="G285" s="11">
        <v>77.24</v>
      </c>
      <c r="H285" s="11">
        <v>1.2</v>
      </c>
      <c r="I285" s="11"/>
      <c r="J285" s="11"/>
      <c r="N285" s="1"/>
    </row>
    <row r="286" spans="1:10" s="42" customFormat="1" ht="17.25" customHeight="1">
      <c r="A286" s="41" t="s">
        <v>228</v>
      </c>
      <c r="B286" s="11" t="s">
        <v>38</v>
      </c>
      <c r="C286" s="11">
        <v>50</v>
      </c>
      <c r="D286" s="42">
        <v>0.3</v>
      </c>
      <c r="E286" s="11">
        <v>0</v>
      </c>
      <c r="F286" s="11">
        <v>2.7</v>
      </c>
      <c r="G286" s="11">
        <v>8.2</v>
      </c>
      <c r="H286" s="11">
        <v>10.5</v>
      </c>
      <c r="I286" s="11"/>
      <c r="J286" s="11"/>
    </row>
    <row r="287" spans="1:8" ht="17.25" customHeight="1">
      <c r="A287" s="10" t="s">
        <v>254</v>
      </c>
      <c r="B287" s="9" t="s">
        <v>55</v>
      </c>
      <c r="C287" s="11">
        <v>200</v>
      </c>
      <c r="D287" s="11">
        <v>3.8</v>
      </c>
      <c r="E287" s="11">
        <v>4.18</v>
      </c>
      <c r="F287" s="20">
        <v>11.14</v>
      </c>
      <c r="G287" s="1">
        <v>97.39</v>
      </c>
      <c r="H287" s="11">
        <v>2.07</v>
      </c>
    </row>
    <row r="288" spans="1:8" s="58" customFormat="1" ht="21" customHeight="1">
      <c r="A288" s="57" t="s">
        <v>253</v>
      </c>
      <c r="B288" s="55" t="s">
        <v>198</v>
      </c>
      <c r="C288" s="79">
        <v>200</v>
      </c>
      <c r="D288" s="11">
        <v>9.06</v>
      </c>
      <c r="E288" s="11">
        <v>8.49</v>
      </c>
      <c r="F288" s="20">
        <v>23.17</v>
      </c>
      <c r="G288" s="58">
        <v>205.35</v>
      </c>
      <c r="H288" s="11">
        <v>7.4</v>
      </c>
    </row>
    <row r="289" spans="1:10" s="58" customFormat="1" ht="17.25" customHeight="1">
      <c r="A289" s="57" t="s">
        <v>174</v>
      </c>
      <c r="B289" s="55" t="s">
        <v>56</v>
      </c>
      <c r="C289" s="62">
        <v>180</v>
      </c>
      <c r="D289" s="31">
        <v>0.29</v>
      </c>
      <c r="E289" s="31">
        <v>0.04</v>
      </c>
      <c r="F289" s="31">
        <v>12.67</v>
      </c>
      <c r="G289" s="31">
        <v>52.24</v>
      </c>
      <c r="H289" s="11">
        <v>43</v>
      </c>
      <c r="I289" s="72"/>
      <c r="J289" s="72"/>
    </row>
    <row r="290" spans="1:8" s="58" customFormat="1" ht="17.25" customHeight="1">
      <c r="A290" s="105" t="s">
        <v>229</v>
      </c>
      <c r="B290" s="11" t="s">
        <v>207</v>
      </c>
      <c r="C290" s="60">
        <v>25</v>
      </c>
      <c r="D290" s="11">
        <v>1.9</v>
      </c>
      <c r="E290" s="11">
        <v>0.2</v>
      </c>
      <c r="F290" s="20">
        <v>12.3</v>
      </c>
      <c r="G290" s="58">
        <v>58.75</v>
      </c>
      <c r="H290" s="11">
        <v>0</v>
      </c>
    </row>
    <row r="291" spans="1:8" s="58" customFormat="1" ht="17.25" customHeight="1">
      <c r="A291" s="105" t="s">
        <v>230</v>
      </c>
      <c r="B291" s="61" t="s">
        <v>207</v>
      </c>
      <c r="C291" s="62">
        <v>30</v>
      </c>
      <c r="D291" s="11">
        <v>2.28</v>
      </c>
      <c r="E291" s="20">
        <v>0.24</v>
      </c>
      <c r="F291" s="11">
        <v>14.76</v>
      </c>
      <c r="G291" s="20">
        <v>70.5</v>
      </c>
      <c r="H291" s="11">
        <v>0</v>
      </c>
    </row>
    <row r="292" spans="1:8" ht="17.25" customHeight="1">
      <c r="A292" s="23" t="s">
        <v>23</v>
      </c>
      <c r="B292" s="9"/>
      <c r="C292" s="44">
        <f aca="true" t="shared" si="25" ref="C292:H292">C285+C287+C288+C289+C290+C291</f>
        <v>685</v>
      </c>
      <c r="D292" s="44">
        <f t="shared" si="25"/>
        <v>17.91</v>
      </c>
      <c r="E292" s="44">
        <f t="shared" si="25"/>
        <v>17.259999999999998</v>
      </c>
      <c r="F292" s="44">
        <f t="shared" si="25"/>
        <v>76.98</v>
      </c>
      <c r="G292" s="44">
        <f t="shared" si="25"/>
        <v>561.47</v>
      </c>
      <c r="H292" s="44">
        <f t="shared" si="25"/>
        <v>53.67</v>
      </c>
    </row>
    <row r="293" spans="1:11" s="42" customFormat="1" ht="17.25" customHeight="1">
      <c r="A293" s="41"/>
      <c r="B293" s="63"/>
      <c r="C293" s="62"/>
      <c r="E293" s="11"/>
      <c r="F293" s="11"/>
      <c r="G293" s="11"/>
      <c r="H293" s="11"/>
      <c r="I293" s="50"/>
      <c r="J293" s="50"/>
      <c r="K293" s="11"/>
    </row>
    <row r="294" spans="1:8" ht="17.25" customHeight="1">
      <c r="A294" s="2" t="s">
        <v>11</v>
      </c>
      <c r="D294" s="8"/>
      <c r="E294" s="8"/>
      <c r="F294" s="8"/>
      <c r="G294" s="8"/>
      <c r="H294" s="8"/>
    </row>
    <row r="295" spans="1:14" s="71" customFormat="1" ht="17.25" customHeight="1">
      <c r="A295" s="9" t="s">
        <v>199</v>
      </c>
      <c r="B295" s="9" t="s">
        <v>200</v>
      </c>
      <c r="C295" s="79">
        <v>200</v>
      </c>
      <c r="D295" s="11">
        <v>6</v>
      </c>
      <c r="E295" s="11">
        <v>5</v>
      </c>
      <c r="F295" s="20">
        <v>9.4</v>
      </c>
      <c r="G295" s="71">
        <v>106</v>
      </c>
      <c r="H295" s="20">
        <v>2</v>
      </c>
      <c r="N295" s="1"/>
    </row>
    <row r="296" spans="1:8" ht="17.25" customHeight="1">
      <c r="A296" s="10" t="s">
        <v>255</v>
      </c>
      <c r="B296" s="9" t="s">
        <v>256</v>
      </c>
      <c r="C296" s="11">
        <v>50</v>
      </c>
      <c r="D296" s="11">
        <v>5.72</v>
      </c>
      <c r="E296" s="11">
        <v>5</v>
      </c>
      <c r="F296" s="20">
        <v>22.73</v>
      </c>
      <c r="G296" s="1">
        <v>158.81</v>
      </c>
      <c r="H296" s="11">
        <v>0.03</v>
      </c>
    </row>
    <row r="297" spans="1:12" ht="17.25" customHeight="1">
      <c r="A297" s="23" t="s">
        <v>23</v>
      </c>
      <c r="B297" s="9"/>
      <c r="C297" s="44">
        <f aca="true" t="shared" si="26" ref="C297:H297">SUM(C295:C296)</f>
        <v>250</v>
      </c>
      <c r="D297" s="44">
        <f t="shared" si="26"/>
        <v>11.719999999999999</v>
      </c>
      <c r="E297" s="44">
        <f t="shared" si="26"/>
        <v>10</v>
      </c>
      <c r="F297" s="44">
        <f t="shared" si="26"/>
        <v>32.13</v>
      </c>
      <c r="G297" s="44">
        <f t="shared" si="26"/>
        <v>264.81</v>
      </c>
      <c r="H297" s="44">
        <f t="shared" si="26"/>
        <v>2.03</v>
      </c>
      <c r="I297" s="44"/>
      <c r="J297" s="44"/>
      <c r="K297" s="44"/>
      <c r="L297" s="44"/>
    </row>
    <row r="298" spans="1:8" ht="20.25" customHeight="1">
      <c r="A298" s="10"/>
      <c r="B298" s="9"/>
      <c r="C298" s="62"/>
      <c r="D298" s="11"/>
      <c r="E298" s="20"/>
      <c r="F298" s="20"/>
      <c r="H298" s="11"/>
    </row>
    <row r="299" spans="1:8" ht="17.25" customHeight="1">
      <c r="A299" s="2" t="s">
        <v>13</v>
      </c>
      <c r="B299" s="2"/>
      <c r="D299" s="8"/>
      <c r="E299" s="8"/>
      <c r="F299" s="8"/>
      <c r="G299" s="8"/>
      <c r="H299" s="8"/>
    </row>
    <row r="300" spans="1:9" s="42" customFormat="1" ht="17.25" customHeight="1">
      <c r="A300" s="41" t="s">
        <v>138</v>
      </c>
      <c r="B300" s="11" t="s">
        <v>121</v>
      </c>
      <c r="C300" s="62">
        <v>50</v>
      </c>
      <c r="D300" s="42">
        <v>1.09</v>
      </c>
      <c r="E300" s="11">
        <v>2.29</v>
      </c>
      <c r="F300" s="11">
        <v>5.42</v>
      </c>
      <c r="G300" s="11">
        <v>46.66</v>
      </c>
      <c r="H300" s="11">
        <v>2.55</v>
      </c>
      <c r="I300" s="11"/>
    </row>
    <row r="301" spans="1:13" ht="20.25" customHeight="1">
      <c r="A301" s="10" t="s">
        <v>295</v>
      </c>
      <c r="B301" s="9" t="s">
        <v>296</v>
      </c>
      <c r="C301" s="62">
        <v>205</v>
      </c>
      <c r="D301" s="11">
        <v>10.04</v>
      </c>
      <c r="E301" s="20">
        <v>9.48</v>
      </c>
      <c r="F301" s="20">
        <v>31.04</v>
      </c>
      <c r="G301" s="1">
        <v>250</v>
      </c>
      <c r="H301" s="11">
        <v>0.43</v>
      </c>
      <c r="M301" s="22"/>
    </row>
    <row r="302" spans="1:8" s="58" customFormat="1" ht="18" customHeight="1">
      <c r="A302" s="57" t="s">
        <v>6</v>
      </c>
      <c r="B302" s="61" t="s">
        <v>113</v>
      </c>
      <c r="C302" s="62">
        <v>180</v>
      </c>
      <c r="D302" s="11">
        <v>0.06</v>
      </c>
      <c r="E302" s="11">
        <v>0.02</v>
      </c>
      <c r="F302" s="11">
        <v>9.99</v>
      </c>
      <c r="G302" s="20">
        <v>40</v>
      </c>
      <c r="H302" s="11">
        <v>0.03</v>
      </c>
    </row>
    <row r="303" spans="1:8" s="58" customFormat="1" ht="17.25" customHeight="1">
      <c r="A303" s="105" t="s">
        <v>230</v>
      </c>
      <c r="B303" s="61" t="s">
        <v>207</v>
      </c>
      <c r="C303" s="62">
        <v>30</v>
      </c>
      <c r="D303" s="11">
        <v>2.28</v>
      </c>
      <c r="E303" s="20">
        <v>0.24</v>
      </c>
      <c r="F303" s="11">
        <v>14.76</v>
      </c>
      <c r="G303" s="20">
        <v>70.5</v>
      </c>
      <c r="H303" s="11">
        <v>0</v>
      </c>
    </row>
    <row r="304" spans="1:8" s="58" customFormat="1" ht="17.25" customHeight="1">
      <c r="A304" s="7" t="s">
        <v>23</v>
      </c>
      <c r="B304" s="14"/>
      <c r="C304" s="80">
        <f aca="true" t="shared" si="27" ref="C304:H304">SUM(C300:C303)</f>
        <v>465</v>
      </c>
      <c r="D304" s="16">
        <f t="shared" si="27"/>
        <v>13.469999999999999</v>
      </c>
      <c r="E304" s="16">
        <f t="shared" si="27"/>
        <v>12.03</v>
      </c>
      <c r="F304" s="16">
        <f t="shared" si="27"/>
        <v>61.21</v>
      </c>
      <c r="G304" s="16">
        <f t="shared" si="27"/>
        <v>407.15999999999997</v>
      </c>
      <c r="H304" s="16">
        <f t="shared" si="27"/>
        <v>3.01</v>
      </c>
    </row>
    <row r="305" spans="1:8" s="58" customFormat="1" ht="17.25" customHeight="1">
      <c r="A305" s="7"/>
      <c r="B305" s="14"/>
      <c r="C305" s="14"/>
      <c r="D305" s="16"/>
      <c r="E305" s="16"/>
      <c r="F305" s="16"/>
      <c r="G305" s="16"/>
      <c r="H305" s="16"/>
    </row>
    <row r="306" spans="1:8" ht="17.25" customHeight="1">
      <c r="A306" s="2" t="s">
        <v>4</v>
      </c>
      <c r="D306" s="13">
        <f>D279+D282+D292+D297+D304</f>
        <v>55.199999999999996</v>
      </c>
      <c r="E306" s="13">
        <f>E279+E282+E292+E297+E304</f>
        <v>81.49</v>
      </c>
      <c r="F306" s="13">
        <f>F279+F282+F292+F297+F304</f>
        <v>228.52</v>
      </c>
      <c r="G306" s="13">
        <f>G279+G282+G292+G297+G304</f>
        <v>1686.87</v>
      </c>
      <c r="H306" s="13">
        <f>H279+H282+H292+H297+H304</f>
        <v>65.80000000000001</v>
      </c>
    </row>
    <row r="307" spans="1:8" ht="17.25" customHeight="1">
      <c r="A307" s="81" t="s">
        <v>234</v>
      </c>
      <c r="B307" s="116" t="s">
        <v>59</v>
      </c>
      <c r="C307" s="117"/>
      <c r="D307" s="117"/>
      <c r="E307" s="11"/>
      <c r="F307" s="11"/>
      <c r="H307" s="11"/>
    </row>
    <row r="308" spans="1:8" ht="17.25" customHeight="1">
      <c r="A308" s="2"/>
      <c r="D308" s="13"/>
      <c r="E308" s="13"/>
      <c r="F308" s="13"/>
      <c r="G308" s="13"/>
      <c r="H308" s="13"/>
    </row>
    <row r="309" spans="1:8" ht="17.25" customHeight="1">
      <c r="A309" s="2" t="s">
        <v>69</v>
      </c>
      <c r="B309" s="85" t="s">
        <v>100</v>
      </c>
      <c r="D309" s="8"/>
      <c r="E309" s="8"/>
      <c r="F309" s="8"/>
      <c r="G309" s="8"/>
      <c r="H309" s="8"/>
    </row>
    <row r="310" spans="1:8" s="22" customFormat="1" ht="17.25" customHeight="1">
      <c r="A310" s="7" t="s">
        <v>15</v>
      </c>
      <c r="B310" s="14"/>
      <c r="C310" s="14"/>
      <c r="D310" s="17"/>
      <c r="E310" s="17"/>
      <c r="F310" s="17"/>
      <c r="G310" s="17"/>
      <c r="H310" s="17"/>
    </row>
    <row r="311" spans="1:8" s="58" customFormat="1" ht="17.25" customHeight="1">
      <c r="A311" s="57" t="s">
        <v>178</v>
      </c>
      <c r="B311" s="55" t="s">
        <v>179</v>
      </c>
      <c r="C311" s="20">
        <v>200</v>
      </c>
      <c r="D311" s="11">
        <v>4.37</v>
      </c>
      <c r="E311" s="11">
        <v>5.77</v>
      </c>
      <c r="F311" s="11">
        <v>24.5</v>
      </c>
      <c r="G311" s="20">
        <v>167.44</v>
      </c>
      <c r="H311" s="11">
        <v>0.53</v>
      </c>
    </row>
    <row r="312" spans="1:8" ht="17.25" customHeight="1">
      <c r="A312" s="10" t="s">
        <v>186</v>
      </c>
      <c r="B312" s="9" t="s">
        <v>114</v>
      </c>
      <c r="C312" s="11">
        <v>180</v>
      </c>
      <c r="D312" s="11">
        <v>2.31</v>
      </c>
      <c r="E312" s="11">
        <v>2.18</v>
      </c>
      <c r="F312" s="20">
        <v>13.77</v>
      </c>
      <c r="G312" s="1">
        <v>83.9</v>
      </c>
      <c r="H312" s="11">
        <v>1.2</v>
      </c>
    </row>
    <row r="313" spans="1:8" ht="17.25" customHeight="1">
      <c r="A313" s="10" t="s">
        <v>210</v>
      </c>
      <c r="B313" s="9" t="s">
        <v>211</v>
      </c>
      <c r="C313" s="20">
        <v>7</v>
      </c>
      <c r="D313" s="11">
        <v>0.09</v>
      </c>
      <c r="E313" s="11">
        <v>7.11</v>
      </c>
      <c r="F313" s="20">
        <v>0.14</v>
      </c>
      <c r="G313" s="1">
        <v>64.87</v>
      </c>
      <c r="H313" s="11">
        <v>0</v>
      </c>
    </row>
    <row r="314" spans="1:8" s="58" customFormat="1" ht="17.25" customHeight="1">
      <c r="A314" s="1" t="s">
        <v>246</v>
      </c>
      <c r="B314" s="59" t="s">
        <v>207</v>
      </c>
      <c r="C314" s="62">
        <v>30</v>
      </c>
      <c r="D314" s="11">
        <v>2.28</v>
      </c>
      <c r="E314" s="20">
        <v>0.24</v>
      </c>
      <c r="F314" s="11">
        <v>14.76</v>
      </c>
      <c r="G314" s="20">
        <v>70.5</v>
      </c>
      <c r="H314" s="11">
        <v>0</v>
      </c>
    </row>
    <row r="315" spans="1:8" ht="17.25" customHeight="1">
      <c r="A315" s="7" t="s">
        <v>23</v>
      </c>
      <c r="B315" s="14"/>
      <c r="C315" s="6">
        <f aca="true" t="shared" si="28" ref="C315:H315">SUM(C311:C314)</f>
        <v>417</v>
      </c>
      <c r="D315" s="6">
        <f t="shared" si="28"/>
        <v>9.049999999999999</v>
      </c>
      <c r="E315" s="6">
        <f t="shared" si="28"/>
        <v>15.299999999999999</v>
      </c>
      <c r="F315" s="6">
        <f t="shared" si="28"/>
        <v>53.169999999999995</v>
      </c>
      <c r="G315" s="6">
        <f t="shared" si="28"/>
        <v>386.71000000000004</v>
      </c>
      <c r="H315" s="6">
        <f t="shared" si="28"/>
        <v>1.73</v>
      </c>
    </row>
    <row r="316" spans="1:8" ht="17.25" customHeight="1">
      <c r="A316" s="7"/>
      <c r="B316" s="14"/>
      <c r="C316" s="14"/>
      <c r="D316" s="16"/>
      <c r="E316" s="16"/>
      <c r="F316" s="16"/>
      <c r="G316" s="16"/>
      <c r="H316" s="16"/>
    </row>
    <row r="317" spans="1:8" ht="17.25" customHeight="1">
      <c r="A317" s="7" t="s">
        <v>29</v>
      </c>
      <c r="B317" s="14"/>
      <c r="C317" s="14"/>
      <c r="D317" s="16"/>
      <c r="E317" s="16"/>
      <c r="F317" s="16"/>
      <c r="G317" s="16"/>
      <c r="H317" s="16"/>
    </row>
    <row r="318" spans="1:14" s="68" customFormat="1" ht="17.25" customHeight="1">
      <c r="A318" s="55" t="s">
        <v>84</v>
      </c>
      <c r="B318" s="61" t="s">
        <v>217</v>
      </c>
      <c r="C318" s="62">
        <v>100</v>
      </c>
      <c r="D318" s="11">
        <v>0.4</v>
      </c>
      <c r="E318" s="11">
        <v>0.4</v>
      </c>
      <c r="F318" s="11">
        <v>9.8</v>
      </c>
      <c r="G318" s="68">
        <v>44</v>
      </c>
      <c r="H318" s="11">
        <v>10</v>
      </c>
      <c r="N318" s="58"/>
    </row>
    <row r="319" spans="1:8" ht="17.25" customHeight="1">
      <c r="A319" s="10"/>
      <c r="B319" s="9"/>
      <c r="C319" s="11"/>
      <c r="D319" s="11"/>
      <c r="E319" s="11"/>
      <c r="F319" s="20"/>
      <c r="H319" s="11"/>
    </row>
    <row r="320" spans="1:8" ht="17.25" customHeight="1">
      <c r="A320" s="2" t="s">
        <v>16</v>
      </c>
      <c r="D320" s="8"/>
      <c r="E320" s="8"/>
      <c r="F320" s="8"/>
      <c r="G320" s="8"/>
      <c r="H320" s="8"/>
    </row>
    <row r="321" spans="1:8" s="58" customFormat="1" ht="34.5" customHeight="1">
      <c r="A321" s="73" t="s">
        <v>170</v>
      </c>
      <c r="B321" s="58" t="s">
        <v>78</v>
      </c>
      <c r="C321" s="60">
        <v>50</v>
      </c>
      <c r="D321" s="70">
        <v>0.75</v>
      </c>
      <c r="E321" s="70">
        <v>3.4</v>
      </c>
      <c r="F321" s="70">
        <v>5.39</v>
      </c>
      <c r="G321" s="70">
        <v>55.61</v>
      </c>
      <c r="H321" s="70">
        <v>1.74</v>
      </c>
    </row>
    <row r="322" spans="1:10" s="42" customFormat="1" ht="17.25" customHeight="1">
      <c r="A322" s="41" t="s">
        <v>228</v>
      </c>
      <c r="B322" s="11" t="s">
        <v>38</v>
      </c>
      <c r="C322" s="11">
        <v>50</v>
      </c>
      <c r="D322" s="42">
        <v>0.3</v>
      </c>
      <c r="E322" s="11">
        <v>0</v>
      </c>
      <c r="F322" s="11">
        <v>2.7</v>
      </c>
      <c r="G322" s="11">
        <v>8.2</v>
      </c>
      <c r="H322" s="11">
        <v>10.5</v>
      </c>
      <c r="I322" s="11"/>
      <c r="J322" s="11"/>
    </row>
    <row r="323" spans="1:10" s="58" customFormat="1" ht="17.25" customHeight="1">
      <c r="A323" s="57" t="s">
        <v>302</v>
      </c>
      <c r="B323" s="55" t="s">
        <v>43</v>
      </c>
      <c r="C323" s="41">
        <v>200</v>
      </c>
      <c r="D323" s="11">
        <v>6.09</v>
      </c>
      <c r="E323" s="11">
        <v>3.59</v>
      </c>
      <c r="F323" s="20">
        <v>15.16</v>
      </c>
      <c r="G323" s="58">
        <v>117.26</v>
      </c>
      <c r="H323" s="11">
        <v>0.56</v>
      </c>
      <c r="I323" s="72"/>
      <c r="J323" s="72"/>
    </row>
    <row r="324" spans="1:8" s="58" customFormat="1" ht="18" customHeight="1">
      <c r="A324" s="57" t="s">
        <v>176</v>
      </c>
      <c r="B324" s="55" t="s">
        <v>42</v>
      </c>
      <c r="C324" s="62">
        <v>70</v>
      </c>
      <c r="D324" s="64" t="s">
        <v>308</v>
      </c>
      <c r="E324" s="11">
        <v>6.6</v>
      </c>
      <c r="F324" s="20">
        <v>7.6</v>
      </c>
      <c r="G324" s="58">
        <v>134.31</v>
      </c>
      <c r="H324" s="11">
        <v>0</v>
      </c>
    </row>
    <row r="325" spans="1:8" ht="17.25" customHeight="1">
      <c r="A325" s="10" t="s">
        <v>159</v>
      </c>
      <c r="B325" s="9" t="s">
        <v>51</v>
      </c>
      <c r="C325" s="11">
        <v>30</v>
      </c>
      <c r="D325" s="11">
        <v>1.01</v>
      </c>
      <c r="E325" s="11">
        <v>2.08</v>
      </c>
      <c r="F325" s="20">
        <v>2.77</v>
      </c>
      <c r="G325" s="112" t="s">
        <v>313</v>
      </c>
      <c r="H325" s="11">
        <v>0.03</v>
      </c>
    </row>
    <row r="326" spans="1:8" s="58" customFormat="1" ht="17.25" customHeight="1">
      <c r="A326" s="57" t="s">
        <v>271</v>
      </c>
      <c r="B326" s="55" t="s">
        <v>108</v>
      </c>
      <c r="C326" s="11">
        <v>130</v>
      </c>
      <c r="D326" s="11">
        <v>3.63</v>
      </c>
      <c r="E326" s="11">
        <v>4.34</v>
      </c>
      <c r="F326" s="20">
        <v>20.75</v>
      </c>
      <c r="G326" s="58">
        <v>136.5</v>
      </c>
      <c r="H326" s="11">
        <v>0</v>
      </c>
    </row>
    <row r="327" spans="1:8" s="58" customFormat="1" ht="18" customHeight="1">
      <c r="A327" s="57" t="s">
        <v>94</v>
      </c>
      <c r="B327" s="55" t="s">
        <v>80</v>
      </c>
      <c r="C327" s="62">
        <v>180</v>
      </c>
      <c r="D327" s="11">
        <v>0.11</v>
      </c>
      <c r="E327" s="11">
        <v>0.06</v>
      </c>
      <c r="F327" s="11">
        <v>23.5</v>
      </c>
      <c r="G327" s="20">
        <v>94.99</v>
      </c>
      <c r="H327" s="11">
        <v>28.8</v>
      </c>
    </row>
    <row r="328" spans="1:8" s="58" customFormat="1" ht="17.25" customHeight="1">
      <c r="A328" s="105" t="s">
        <v>229</v>
      </c>
      <c r="B328" s="11" t="s">
        <v>207</v>
      </c>
      <c r="C328" s="60">
        <v>25</v>
      </c>
      <c r="D328" s="11">
        <v>1.9</v>
      </c>
      <c r="E328" s="11">
        <v>0.2</v>
      </c>
      <c r="F328" s="20">
        <v>12.3</v>
      </c>
      <c r="G328" s="58">
        <v>58.75</v>
      </c>
      <c r="H328" s="11">
        <v>0</v>
      </c>
    </row>
    <row r="329" spans="1:8" s="58" customFormat="1" ht="17.25" customHeight="1">
      <c r="A329" s="105" t="s">
        <v>230</v>
      </c>
      <c r="B329" s="61" t="s">
        <v>207</v>
      </c>
      <c r="C329" s="62">
        <v>30</v>
      </c>
      <c r="D329" s="11">
        <v>2.28</v>
      </c>
      <c r="E329" s="20">
        <v>0.24</v>
      </c>
      <c r="F329" s="11">
        <v>14.76</v>
      </c>
      <c r="G329" s="20">
        <v>70.5</v>
      </c>
      <c r="H329" s="11">
        <v>0</v>
      </c>
    </row>
    <row r="330" spans="1:9" ht="17.25" customHeight="1">
      <c r="A330" s="23" t="s">
        <v>23</v>
      </c>
      <c r="B330" s="9"/>
      <c r="C330" s="66">
        <f aca="true" t="shared" si="29" ref="C330:H330">C321+C323+C324+C325+C326+C327+C328+C329</f>
        <v>715</v>
      </c>
      <c r="D330" s="21">
        <f>D321+D323+D325+D326+D327+D328+D329</f>
        <v>15.77</v>
      </c>
      <c r="E330" s="21">
        <f t="shared" si="29"/>
        <v>20.509999999999994</v>
      </c>
      <c r="F330" s="21">
        <f t="shared" si="29"/>
        <v>102.23</v>
      </c>
      <c r="G330" s="21">
        <f>G321+G323+G324+G326+G327+G328+G329</f>
        <v>667.92</v>
      </c>
      <c r="H330" s="21">
        <f t="shared" si="29"/>
        <v>31.13</v>
      </c>
      <c r="I330" s="44"/>
    </row>
    <row r="331" spans="1:9" ht="17.25" customHeight="1">
      <c r="A331" s="23"/>
      <c r="B331" s="9"/>
      <c r="C331" s="31"/>
      <c r="D331" s="44"/>
      <c r="E331" s="44"/>
      <c r="F331" s="44"/>
      <c r="G331" s="44"/>
      <c r="H331" s="44"/>
      <c r="I331" s="44"/>
    </row>
    <row r="332" spans="1:8" ht="17.25" customHeight="1">
      <c r="A332" s="2" t="s">
        <v>11</v>
      </c>
      <c r="D332" s="8"/>
      <c r="E332" s="8"/>
      <c r="F332" s="8"/>
      <c r="G332" s="8"/>
      <c r="H332" s="8"/>
    </row>
    <row r="333" spans="1:8" ht="17.25" customHeight="1">
      <c r="A333" s="10" t="s">
        <v>257</v>
      </c>
      <c r="B333" s="9" t="s">
        <v>212</v>
      </c>
      <c r="C333" s="11">
        <v>180</v>
      </c>
      <c r="D333" s="11">
        <v>5.04</v>
      </c>
      <c r="E333" s="11">
        <v>4.5</v>
      </c>
      <c r="F333" s="20">
        <v>7.2</v>
      </c>
      <c r="G333" s="1">
        <v>90</v>
      </c>
      <c r="H333" s="20">
        <v>1.44</v>
      </c>
    </row>
    <row r="334" spans="1:8" ht="17.25" customHeight="1">
      <c r="A334" s="10" t="s">
        <v>177</v>
      </c>
      <c r="B334" s="9" t="s">
        <v>131</v>
      </c>
      <c r="C334" s="62">
        <v>110</v>
      </c>
      <c r="D334" s="11">
        <v>5.18</v>
      </c>
      <c r="E334" s="11">
        <v>2.76</v>
      </c>
      <c r="F334" s="20">
        <v>36.01</v>
      </c>
      <c r="G334" s="1">
        <v>190</v>
      </c>
      <c r="H334" s="11">
        <v>0.03</v>
      </c>
    </row>
    <row r="335" spans="1:12" ht="17.25" customHeight="1">
      <c r="A335" s="23" t="s">
        <v>23</v>
      </c>
      <c r="B335" s="9"/>
      <c r="C335" s="44">
        <f aca="true" t="shared" si="30" ref="C335:H335">SUM(C333:C334)</f>
        <v>290</v>
      </c>
      <c r="D335" s="44">
        <f t="shared" si="30"/>
        <v>10.219999999999999</v>
      </c>
      <c r="E335" s="44">
        <f t="shared" si="30"/>
        <v>7.26</v>
      </c>
      <c r="F335" s="44">
        <f t="shared" si="30"/>
        <v>43.21</v>
      </c>
      <c r="G335" s="44">
        <f t="shared" si="30"/>
        <v>280</v>
      </c>
      <c r="H335" s="44">
        <f t="shared" si="30"/>
        <v>1.47</v>
      </c>
      <c r="I335" s="44"/>
      <c r="J335" s="44"/>
      <c r="K335" s="44"/>
      <c r="L335" s="44"/>
    </row>
    <row r="336" spans="1:9" s="42" customFormat="1" ht="17.25" customHeight="1">
      <c r="A336" s="41"/>
      <c r="B336" s="11"/>
      <c r="C336" s="62"/>
      <c r="E336" s="11"/>
      <c r="F336" s="11"/>
      <c r="G336" s="11"/>
      <c r="H336" s="11"/>
      <c r="I336" s="11"/>
    </row>
    <row r="337" spans="1:8" ht="17.25" customHeight="1">
      <c r="A337" s="7" t="s">
        <v>13</v>
      </c>
      <c r="B337" s="14"/>
      <c r="C337" s="14"/>
      <c r="D337" s="17"/>
      <c r="E337" s="17"/>
      <c r="F337" s="17"/>
      <c r="G337" s="17"/>
      <c r="H337" s="17"/>
    </row>
    <row r="338" spans="1:14" ht="17.25" customHeight="1">
      <c r="A338" s="10" t="s">
        <v>180</v>
      </c>
      <c r="B338" s="58" t="s">
        <v>181</v>
      </c>
      <c r="C338" s="20">
        <v>80</v>
      </c>
      <c r="D338" s="11">
        <v>11.35</v>
      </c>
      <c r="E338" s="11">
        <v>5.36</v>
      </c>
      <c r="F338" s="11">
        <v>2.64</v>
      </c>
      <c r="G338" s="20">
        <v>104.2</v>
      </c>
      <c r="H338" s="11">
        <v>0.03</v>
      </c>
      <c r="N338" s="58"/>
    </row>
    <row r="339" spans="1:14" ht="17.25" customHeight="1">
      <c r="A339" s="10" t="s">
        <v>182</v>
      </c>
      <c r="B339" s="58" t="s">
        <v>183</v>
      </c>
      <c r="C339" s="20">
        <v>130</v>
      </c>
      <c r="D339" s="11">
        <v>2.45</v>
      </c>
      <c r="E339" s="11">
        <v>4.01</v>
      </c>
      <c r="F339" s="11">
        <v>15.62</v>
      </c>
      <c r="G339" s="20">
        <v>108.42</v>
      </c>
      <c r="H339" s="11">
        <v>13.65</v>
      </c>
      <c r="N339" s="58"/>
    </row>
    <row r="340" spans="1:8" s="58" customFormat="1" ht="17.25" customHeight="1">
      <c r="A340" s="57" t="s">
        <v>158</v>
      </c>
      <c r="B340" s="55" t="s">
        <v>118</v>
      </c>
      <c r="C340" s="62">
        <v>200</v>
      </c>
      <c r="D340" s="11">
        <v>0.27</v>
      </c>
      <c r="E340" s="20">
        <v>0</v>
      </c>
      <c r="F340" s="11">
        <v>20.8</v>
      </c>
      <c r="G340" s="20">
        <v>84.31</v>
      </c>
      <c r="H340" s="11">
        <v>0.4</v>
      </c>
    </row>
    <row r="341" spans="1:8" s="58" customFormat="1" ht="17.25" customHeight="1">
      <c r="A341" s="105" t="s">
        <v>229</v>
      </c>
      <c r="B341" s="11" t="s">
        <v>207</v>
      </c>
      <c r="C341" s="60">
        <v>25</v>
      </c>
      <c r="D341" s="11">
        <v>1.9</v>
      </c>
      <c r="E341" s="11">
        <v>0.2</v>
      </c>
      <c r="F341" s="20">
        <v>12.3</v>
      </c>
      <c r="G341" s="58">
        <v>58.75</v>
      </c>
      <c r="H341" s="11">
        <v>0</v>
      </c>
    </row>
    <row r="342" spans="1:8" s="58" customFormat="1" ht="17.25" customHeight="1">
      <c r="A342" s="105" t="s">
        <v>230</v>
      </c>
      <c r="B342" s="61"/>
      <c r="C342" s="62">
        <v>25</v>
      </c>
      <c r="D342" s="11">
        <v>1.65</v>
      </c>
      <c r="E342" s="20">
        <v>0.28</v>
      </c>
      <c r="F342" s="11">
        <v>10.25</v>
      </c>
      <c r="G342" s="20">
        <v>51.5</v>
      </c>
      <c r="H342" s="11">
        <v>0</v>
      </c>
    </row>
    <row r="343" spans="1:8" ht="17.25" customHeight="1">
      <c r="A343" s="23" t="s">
        <v>23</v>
      </c>
      <c r="B343" s="9"/>
      <c r="C343" s="44">
        <f aca="true" t="shared" si="31" ref="C343:H343">SUM(C338:C342)</f>
        <v>460</v>
      </c>
      <c r="D343" s="44">
        <f t="shared" si="31"/>
        <v>17.62</v>
      </c>
      <c r="E343" s="44">
        <f t="shared" si="31"/>
        <v>9.85</v>
      </c>
      <c r="F343" s="44">
        <f t="shared" si="31"/>
        <v>61.61</v>
      </c>
      <c r="G343" s="44">
        <f t="shared" si="31"/>
        <v>407.18</v>
      </c>
      <c r="H343" s="44">
        <f t="shared" si="31"/>
        <v>14.08</v>
      </c>
    </row>
    <row r="344" spans="1:8" s="58" customFormat="1" ht="17.25" customHeight="1">
      <c r="A344" s="57"/>
      <c r="B344" s="55"/>
      <c r="C344" s="62"/>
      <c r="D344" s="11"/>
      <c r="E344" s="20"/>
      <c r="F344" s="11"/>
      <c r="G344" s="20"/>
      <c r="H344" s="11"/>
    </row>
    <row r="345" spans="1:8" ht="17.25" customHeight="1">
      <c r="A345" s="7" t="s">
        <v>4</v>
      </c>
      <c r="B345" s="14"/>
      <c r="C345" s="14"/>
      <c r="D345" s="16">
        <f>D315+D318+D330+D335+D343</f>
        <v>53.06</v>
      </c>
      <c r="E345" s="16">
        <f>E315+E318+E330+E335+E343</f>
        <v>53.31999999999999</v>
      </c>
      <c r="F345" s="16">
        <f>F315+F318+F330+F335+F343</f>
        <v>270.02</v>
      </c>
      <c r="G345" s="16">
        <f>G315+G318+G330+G335+G343</f>
        <v>1785.8100000000002</v>
      </c>
      <c r="H345" s="16">
        <v>48.4</v>
      </c>
    </row>
    <row r="346" spans="1:8" ht="17.25" customHeight="1">
      <c r="A346" s="81" t="s">
        <v>234</v>
      </c>
      <c r="B346" s="116" t="s">
        <v>59</v>
      </c>
      <c r="C346" s="117"/>
      <c r="D346" s="117"/>
      <c r="E346" s="11"/>
      <c r="F346" s="11"/>
      <c r="H346" s="11"/>
    </row>
    <row r="347" spans="1:8" ht="19.5" customHeight="1">
      <c r="A347" s="10"/>
      <c r="B347" s="9"/>
      <c r="C347" s="11"/>
      <c r="D347" s="11"/>
      <c r="E347" s="11"/>
      <c r="F347" s="20"/>
      <c r="H347" s="11"/>
    </row>
    <row r="348" spans="1:8" ht="17.25" customHeight="1">
      <c r="A348" s="2" t="s">
        <v>70</v>
      </c>
      <c r="D348" s="8"/>
      <c r="E348" s="8"/>
      <c r="F348" s="8"/>
      <c r="G348" s="8"/>
      <c r="H348" s="8"/>
    </row>
    <row r="349" spans="1:8" ht="17.25" customHeight="1">
      <c r="A349" s="2" t="s">
        <v>15</v>
      </c>
      <c r="D349" s="8"/>
      <c r="E349" s="8"/>
      <c r="F349" s="8"/>
      <c r="G349" s="8"/>
      <c r="H349" s="8"/>
    </row>
    <row r="350" spans="1:9" s="58" customFormat="1" ht="16.5" customHeight="1">
      <c r="A350" s="57" t="s">
        <v>266</v>
      </c>
      <c r="B350" s="55" t="s">
        <v>112</v>
      </c>
      <c r="C350" s="11">
        <v>200</v>
      </c>
      <c r="D350" s="11">
        <v>4.97</v>
      </c>
      <c r="E350" s="11">
        <v>5.1</v>
      </c>
      <c r="F350" s="20">
        <v>8.18</v>
      </c>
      <c r="G350" s="68">
        <v>131.8</v>
      </c>
      <c r="H350" s="11">
        <v>0.91</v>
      </c>
      <c r="I350" s="72"/>
    </row>
    <row r="351" spans="1:8" s="58" customFormat="1" ht="17.25" customHeight="1">
      <c r="A351" s="57" t="s">
        <v>187</v>
      </c>
      <c r="B351" s="55" t="s">
        <v>115</v>
      </c>
      <c r="C351" s="62">
        <v>180</v>
      </c>
      <c r="D351" s="11">
        <v>2.36</v>
      </c>
      <c r="E351" s="11">
        <v>2.19</v>
      </c>
      <c r="F351" s="20">
        <v>15.25</v>
      </c>
      <c r="G351" s="58">
        <v>90.1</v>
      </c>
      <c r="H351" s="11">
        <v>1.17</v>
      </c>
    </row>
    <row r="352" spans="1:8" ht="17.25" customHeight="1">
      <c r="A352" s="10" t="s">
        <v>210</v>
      </c>
      <c r="B352" s="9" t="s">
        <v>211</v>
      </c>
      <c r="C352" s="20">
        <v>7</v>
      </c>
      <c r="D352" s="11">
        <v>0.09</v>
      </c>
      <c r="E352" s="11">
        <v>7.11</v>
      </c>
      <c r="F352" s="20">
        <v>0.14</v>
      </c>
      <c r="G352" s="1">
        <v>64.87</v>
      </c>
      <c r="H352" s="11">
        <v>0</v>
      </c>
    </row>
    <row r="353" spans="1:8" ht="17.25" customHeight="1">
      <c r="A353" s="10" t="s">
        <v>208</v>
      </c>
      <c r="B353" s="9" t="s">
        <v>209</v>
      </c>
      <c r="C353" s="11">
        <v>10</v>
      </c>
      <c r="D353" s="11">
        <v>2.35</v>
      </c>
      <c r="E353" s="11">
        <v>3.09</v>
      </c>
      <c r="F353" s="20">
        <v>0</v>
      </c>
      <c r="G353" s="1">
        <v>38</v>
      </c>
      <c r="H353" s="11">
        <v>0</v>
      </c>
    </row>
    <row r="354" spans="1:8" s="58" customFormat="1" ht="17.25" customHeight="1">
      <c r="A354" s="1" t="s">
        <v>246</v>
      </c>
      <c r="B354" s="59" t="s">
        <v>207</v>
      </c>
      <c r="C354" s="62">
        <v>30</v>
      </c>
      <c r="D354" s="11">
        <v>2.28</v>
      </c>
      <c r="E354" s="20">
        <v>0.24</v>
      </c>
      <c r="F354" s="11">
        <v>14.76</v>
      </c>
      <c r="G354" s="20">
        <v>70.5</v>
      </c>
      <c r="H354" s="11">
        <v>0</v>
      </c>
    </row>
    <row r="355" spans="1:25" ht="17.25" customHeight="1">
      <c r="A355" s="23" t="s">
        <v>23</v>
      </c>
      <c r="B355" s="9"/>
      <c r="C355" s="66">
        <f aca="true" t="shared" si="32" ref="C355:H355">SUM(C350:C354)</f>
        <v>427</v>
      </c>
      <c r="D355" s="53">
        <f t="shared" si="32"/>
        <v>12.049999999999999</v>
      </c>
      <c r="E355" s="53">
        <f t="shared" si="32"/>
        <v>17.729999999999997</v>
      </c>
      <c r="F355" s="53">
        <f t="shared" si="32"/>
        <v>38.33</v>
      </c>
      <c r="G355" s="53">
        <f t="shared" si="32"/>
        <v>395.27</v>
      </c>
      <c r="H355" s="53">
        <f t="shared" si="32"/>
        <v>2.08</v>
      </c>
      <c r="I355" s="44"/>
      <c r="J355" s="44"/>
      <c r="K355" s="44"/>
      <c r="L355" s="44"/>
      <c r="N355" s="44"/>
      <c r="O355" s="44">
        <f aca="true" t="shared" si="33" ref="O355:Y355">SUM(O350:O352)</f>
        <v>0</v>
      </c>
      <c r="P355" s="44">
        <f t="shared" si="33"/>
        <v>0</v>
      </c>
      <c r="Q355" s="44">
        <f t="shared" si="33"/>
        <v>0</v>
      </c>
      <c r="R355" s="44">
        <f t="shared" si="33"/>
        <v>0</v>
      </c>
      <c r="S355" s="44">
        <f t="shared" si="33"/>
        <v>0</v>
      </c>
      <c r="T355" s="44">
        <f t="shared" si="33"/>
        <v>0</v>
      </c>
      <c r="U355" s="44">
        <f t="shared" si="33"/>
        <v>0</v>
      </c>
      <c r="V355" s="44">
        <f t="shared" si="33"/>
        <v>0</v>
      </c>
      <c r="W355" s="44">
        <f t="shared" si="33"/>
        <v>0</v>
      </c>
      <c r="X355" s="44">
        <f t="shared" si="33"/>
        <v>0</v>
      </c>
      <c r="Y355" s="44">
        <f t="shared" si="33"/>
        <v>0</v>
      </c>
    </row>
    <row r="356" spans="1:25" ht="17.25" customHeight="1">
      <c r="A356" s="23"/>
      <c r="B356" s="9"/>
      <c r="C356" s="67"/>
      <c r="D356" s="44"/>
      <c r="E356" s="44"/>
      <c r="F356" s="44"/>
      <c r="G356" s="44"/>
      <c r="H356" s="44"/>
      <c r="I356" s="44"/>
      <c r="J356" s="44"/>
      <c r="K356" s="44"/>
      <c r="L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spans="1:25" ht="17.25" customHeight="1">
      <c r="A357" s="23" t="s">
        <v>29</v>
      </c>
      <c r="B357" s="9"/>
      <c r="C357" s="67"/>
      <c r="D357" s="44"/>
      <c r="E357" s="44"/>
      <c r="F357" s="44"/>
      <c r="G357" s="44"/>
      <c r="H357" s="44"/>
      <c r="I357" s="44"/>
      <c r="J357" s="44"/>
      <c r="K357" s="44"/>
      <c r="L357" s="44"/>
      <c r="M357" s="58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spans="1:8" ht="17.25" customHeight="1">
      <c r="A358" s="10" t="s">
        <v>145</v>
      </c>
      <c r="B358" s="9" t="s">
        <v>144</v>
      </c>
      <c r="C358" s="44">
        <v>180</v>
      </c>
      <c r="D358" s="45">
        <v>0.9</v>
      </c>
      <c r="E358" s="44">
        <v>0</v>
      </c>
      <c r="F358" s="45">
        <v>22.97</v>
      </c>
      <c r="G358" s="2">
        <v>95.27</v>
      </c>
      <c r="H358" s="21">
        <v>7.2</v>
      </c>
    </row>
    <row r="359" spans="1:14" ht="18" customHeight="1">
      <c r="A359" s="10"/>
      <c r="B359" s="9"/>
      <c r="C359" s="79"/>
      <c r="D359" s="11"/>
      <c r="E359" s="11"/>
      <c r="F359" s="20"/>
      <c r="H359" s="11"/>
      <c r="N359" s="42"/>
    </row>
    <row r="360" spans="1:13" ht="17.25" customHeight="1">
      <c r="A360" s="26" t="s">
        <v>16</v>
      </c>
      <c r="B360" s="27"/>
      <c r="C360" s="28"/>
      <c r="D360" s="5"/>
      <c r="E360" s="5"/>
      <c r="F360" s="5"/>
      <c r="G360" s="5"/>
      <c r="H360" s="5"/>
      <c r="I360" s="28"/>
      <c r="M360" s="44"/>
    </row>
    <row r="361" spans="1:8" s="58" customFormat="1" ht="17.25" customHeight="1">
      <c r="A361" s="58" t="s">
        <v>146</v>
      </c>
      <c r="B361" s="58" t="s">
        <v>79</v>
      </c>
      <c r="C361" s="58">
        <v>50</v>
      </c>
      <c r="D361" s="70">
        <v>0.83</v>
      </c>
      <c r="E361" s="70">
        <v>3.57</v>
      </c>
      <c r="F361" s="70">
        <v>2.82</v>
      </c>
      <c r="G361" s="70">
        <v>46.48</v>
      </c>
      <c r="H361" s="70">
        <v>0.99</v>
      </c>
    </row>
    <row r="362" spans="1:13" s="42" customFormat="1" ht="17.25" customHeight="1">
      <c r="A362" s="41" t="s">
        <v>228</v>
      </c>
      <c r="B362" s="11" t="s">
        <v>38</v>
      </c>
      <c r="C362" s="11">
        <v>50</v>
      </c>
      <c r="D362" s="42">
        <v>0.3</v>
      </c>
      <c r="E362" s="11">
        <v>0</v>
      </c>
      <c r="F362" s="11">
        <v>2.7</v>
      </c>
      <c r="G362" s="11">
        <v>8.2</v>
      </c>
      <c r="H362" s="11">
        <v>10.5</v>
      </c>
      <c r="I362" s="11"/>
      <c r="J362" s="11"/>
      <c r="M362" s="1"/>
    </row>
    <row r="363" spans="1:14" ht="18" customHeight="1">
      <c r="A363" s="10" t="s">
        <v>122</v>
      </c>
      <c r="B363" s="9" t="s">
        <v>123</v>
      </c>
      <c r="C363" s="79">
        <v>200</v>
      </c>
      <c r="D363" s="11">
        <v>3.64</v>
      </c>
      <c r="E363" s="11">
        <v>2.68</v>
      </c>
      <c r="F363" s="20">
        <v>10.44</v>
      </c>
      <c r="G363" s="1">
        <v>80.51</v>
      </c>
      <c r="H363" s="11">
        <v>5.4</v>
      </c>
      <c r="N363" s="42"/>
    </row>
    <row r="364" spans="1:13" s="58" customFormat="1" ht="17.25" customHeight="1">
      <c r="A364" s="57" t="s">
        <v>189</v>
      </c>
      <c r="B364" s="55" t="s">
        <v>190</v>
      </c>
      <c r="C364" s="20">
        <v>70</v>
      </c>
      <c r="D364" s="31">
        <v>1.33</v>
      </c>
      <c r="E364" s="31">
        <v>7.19</v>
      </c>
      <c r="F364" s="31">
        <v>6.42</v>
      </c>
      <c r="G364" s="31">
        <v>131.68</v>
      </c>
      <c r="H364" s="31">
        <v>0.15</v>
      </c>
      <c r="M364" s="42"/>
    </row>
    <row r="365" spans="1:8" ht="18" customHeight="1">
      <c r="A365" s="10" t="s">
        <v>163</v>
      </c>
      <c r="B365" s="9" t="s">
        <v>90</v>
      </c>
      <c r="C365" s="11">
        <v>30</v>
      </c>
      <c r="D365" s="11">
        <v>0.16</v>
      </c>
      <c r="E365" s="11">
        <v>1.23</v>
      </c>
      <c r="F365" s="20">
        <v>1.57</v>
      </c>
      <c r="G365" s="1">
        <v>18.02</v>
      </c>
      <c r="H365" s="11">
        <v>0.52</v>
      </c>
    </row>
    <row r="366" spans="1:9" s="71" customFormat="1" ht="17.25" customHeight="1">
      <c r="A366" s="96" t="s">
        <v>191</v>
      </c>
      <c r="B366" s="87" t="s">
        <v>106</v>
      </c>
      <c r="C366" s="91">
        <v>130</v>
      </c>
      <c r="D366" s="92">
        <v>3</v>
      </c>
      <c r="E366" s="92">
        <v>4.3</v>
      </c>
      <c r="F366" s="92">
        <v>27.13</v>
      </c>
      <c r="G366" s="91">
        <v>159.25</v>
      </c>
      <c r="H366" s="94">
        <v>0.78</v>
      </c>
      <c r="I366" s="111"/>
    </row>
    <row r="367" spans="1:8" s="58" customFormat="1" ht="17.25" customHeight="1">
      <c r="A367" s="57" t="s">
        <v>196</v>
      </c>
      <c r="B367" s="55" t="s">
        <v>89</v>
      </c>
      <c r="C367" s="62">
        <v>180</v>
      </c>
      <c r="D367" s="11">
        <v>0.07</v>
      </c>
      <c r="E367" s="11">
        <v>0.08</v>
      </c>
      <c r="F367" s="11">
        <v>12.17</v>
      </c>
      <c r="G367" s="20">
        <v>55.86</v>
      </c>
      <c r="H367" s="11">
        <v>0.9</v>
      </c>
    </row>
    <row r="368" spans="1:8" s="58" customFormat="1" ht="17.25" customHeight="1">
      <c r="A368" s="105" t="s">
        <v>229</v>
      </c>
      <c r="B368" s="11" t="s">
        <v>207</v>
      </c>
      <c r="C368" s="60">
        <v>25</v>
      </c>
      <c r="D368" s="11">
        <v>1.9</v>
      </c>
      <c r="E368" s="11">
        <v>0.2</v>
      </c>
      <c r="F368" s="20">
        <v>12.3</v>
      </c>
      <c r="G368" s="58">
        <v>58.75</v>
      </c>
      <c r="H368" s="11">
        <v>0</v>
      </c>
    </row>
    <row r="369" spans="1:8" s="58" customFormat="1" ht="17.25" customHeight="1">
      <c r="A369" s="105" t="s">
        <v>230</v>
      </c>
      <c r="B369" s="61" t="s">
        <v>207</v>
      </c>
      <c r="C369" s="62">
        <v>30</v>
      </c>
      <c r="D369" s="11">
        <v>2.28</v>
      </c>
      <c r="E369" s="20">
        <v>0.24</v>
      </c>
      <c r="F369" s="11">
        <v>14.76</v>
      </c>
      <c r="G369" s="20">
        <v>70.5</v>
      </c>
      <c r="H369" s="11">
        <v>0</v>
      </c>
    </row>
    <row r="370" spans="1:13" ht="17.25" customHeight="1">
      <c r="A370" s="23" t="s">
        <v>23</v>
      </c>
      <c r="B370" s="9"/>
      <c r="C370" s="44">
        <f aca="true" t="shared" si="34" ref="C370:H370">C361+C363+C364+C365+C366+C367+C368+C369</f>
        <v>715</v>
      </c>
      <c r="D370" s="44">
        <f t="shared" si="34"/>
        <v>13.21</v>
      </c>
      <c r="E370" s="44">
        <f t="shared" si="34"/>
        <v>19.49</v>
      </c>
      <c r="F370" s="44">
        <f t="shared" si="34"/>
        <v>87.61</v>
      </c>
      <c r="G370" s="44">
        <f t="shared" si="34"/>
        <v>621.05</v>
      </c>
      <c r="H370" s="44">
        <f t="shared" si="34"/>
        <v>8.74</v>
      </c>
      <c r="M370" s="58"/>
    </row>
    <row r="371" spans="1:13" ht="17.25" customHeight="1">
      <c r="A371" s="26"/>
      <c r="B371" s="27"/>
      <c r="C371" s="22"/>
      <c r="D371" s="8"/>
      <c r="E371" s="8"/>
      <c r="F371" s="8"/>
      <c r="G371" s="8"/>
      <c r="H371" s="8"/>
      <c r="I371" s="27"/>
      <c r="M371" s="58"/>
    </row>
    <row r="372" spans="1:13" ht="17.25" customHeight="1">
      <c r="A372" s="29" t="s">
        <v>11</v>
      </c>
      <c r="B372" s="30"/>
      <c r="C372" s="20"/>
      <c r="D372" s="12"/>
      <c r="E372" s="12"/>
      <c r="F372" s="12"/>
      <c r="G372" s="12"/>
      <c r="H372" s="12"/>
      <c r="I372" s="31"/>
      <c r="M372" s="58"/>
    </row>
    <row r="373" spans="1:14" s="71" customFormat="1" ht="17.25" customHeight="1">
      <c r="A373" s="9" t="s">
        <v>199</v>
      </c>
      <c r="B373" s="9" t="s">
        <v>200</v>
      </c>
      <c r="C373" s="79">
        <v>190</v>
      </c>
      <c r="D373" s="11">
        <v>5.4</v>
      </c>
      <c r="E373" s="11">
        <v>4.5</v>
      </c>
      <c r="F373" s="20">
        <v>8.46</v>
      </c>
      <c r="G373" s="71">
        <v>100.6</v>
      </c>
      <c r="H373" s="20">
        <v>1.8</v>
      </c>
      <c r="N373" s="1"/>
    </row>
    <row r="374" spans="1:8" ht="17.25" customHeight="1">
      <c r="A374" s="10" t="s">
        <v>150</v>
      </c>
      <c r="B374" s="9" t="s">
        <v>44</v>
      </c>
      <c r="C374" s="62">
        <v>60</v>
      </c>
      <c r="D374" s="11">
        <v>4.16</v>
      </c>
      <c r="E374" s="11">
        <v>3.14</v>
      </c>
      <c r="F374" s="20">
        <v>36.07</v>
      </c>
      <c r="G374" s="1">
        <v>189.16</v>
      </c>
      <c r="H374" s="11">
        <v>0</v>
      </c>
    </row>
    <row r="375" spans="1:13" ht="17.25" customHeight="1">
      <c r="A375" s="2" t="s">
        <v>23</v>
      </c>
      <c r="B375" s="9"/>
      <c r="C375" s="44">
        <f aca="true" t="shared" si="35" ref="C375:H375">SUM(C373:C374)</f>
        <v>250</v>
      </c>
      <c r="D375" s="51">
        <f t="shared" si="35"/>
        <v>9.56</v>
      </c>
      <c r="E375" s="51">
        <f t="shared" si="35"/>
        <v>7.640000000000001</v>
      </c>
      <c r="F375" s="51">
        <f t="shared" si="35"/>
        <v>44.53</v>
      </c>
      <c r="G375" s="51">
        <f t="shared" si="35"/>
        <v>289.76</v>
      </c>
      <c r="H375" s="51">
        <f t="shared" si="35"/>
        <v>1.8</v>
      </c>
      <c r="M375" s="58"/>
    </row>
    <row r="376" spans="1:13" s="68" customFormat="1" ht="17.25" customHeight="1">
      <c r="A376" s="55"/>
      <c r="B376" s="11"/>
      <c r="C376" s="11"/>
      <c r="D376" s="11"/>
      <c r="E376" s="11"/>
      <c r="G376" s="11"/>
      <c r="M376" s="58"/>
    </row>
    <row r="377" spans="1:13" ht="17.25" customHeight="1">
      <c r="A377" s="29" t="s">
        <v>13</v>
      </c>
      <c r="B377" s="30"/>
      <c r="C377" s="20"/>
      <c r="D377" s="12"/>
      <c r="E377" s="12"/>
      <c r="F377" s="12"/>
      <c r="G377" s="12"/>
      <c r="H377" s="12"/>
      <c r="I377" s="31"/>
      <c r="M377" s="68"/>
    </row>
    <row r="378" spans="1:13" s="58" customFormat="1" ht="17.25" customHeight="1">
      <c r="A378" s="57" t="s">
        <v>160</v>
      </c>
      <c r="B378" s="55" t="s">
        <v>48</v>
      </c>
      <c r="C378" s="62">
        <v>50</v>
      </c>
      <c r="D378" s="11">
        <v>0.95</v>
      </c>
      <c r="E378" s="11">
        <v>4.45</v>
      </c>
      <c r="F378" s="11">
        <v>3.85</v>
      </c>
      <c r="G378" s="20">
        <v>59.5</v>
      </c>
      <c r="H378" s="11">
        <v>3.5</v>
      </c>
      <c r="M378" s="1"/>
    </row>
    <row r="379" spans="1:13" ht="20.25" customHeight="1">
      <c r="A379" s="10" t="s">
        <v>175</v>
      </c>
      <c r="B379" s="9" t="s">
        <v>119</v>
      </c>
      <c r="C379" s="62">
        <v>205</v>
      </c>
      <c r="D379" s="64" t="s">
        <v>307</v>
      </c>
      <c r="E379" s="20">
        <v>8.58</v>
      </c>
      <c r="F379" s="20">
        <v>39.29</v>
      </c>
      <c r="G379" s="1">
        <v>272</v>
      </c>
      <c r="H379" s="11">
        <v>0.04</v>
      </c>
      <c r="M379" s="22"/>
    </row>
    <row r="380" spans="1:8" s="58" customFormat="1" ht="18" customHeight="1">
      <c r="A380" s="57" t="s">
        <v>156</v>
      </c>
      <c r="B380" s="55" t="s">
        <v>49</v>
      </c>
      <c r="C380" s="62">
        <v>180</v>
      </c>
      <c r="D380" s="11">
        <v>0.13</v>
      </c>
      <c r="E380" s="11">
        <v>0.03</v>
      </c>
      <c r="F380" s="11">
        <v>11.32</v>
      </c>
      <c r="G380" s="20">
        <v>41</v>
      </c>
      <c r="H380" s="11">
        <v>3.1</v>
      </c>
    </row>
    <row r="381" spans="1:8" s="58" customFormat="1" ht="17.25" customHeight="1">
      <c r="A381" s="105" t="s">
        <v>229</v>
      </c>
      <c r="B381" s="61" t="s">
        <v>207</v>
      </c>
      <c r="C381" s="60">
        <v>20</v>
      </c>
      <c r="D381" s="11">
        <v>1.52</v>
      </c>
      <c r="E381" s="11">
        <v>0.16</v>
      </c>
      <c r="F381" s="20">
        <v>9.84</v>
      </c>
      <c r="G381" s="58">
        <v>47</v>
      </c>
      <c r="H381" s="11">
        <v>0</v>
      </c>
    </row>
    <row r="382" spans="1:13" ht="17.25" customHeight="1">
      <c r="A382" s="105" t="s">
        <v>230</v>
      </c>
      <c r="B382" s="9" t="s">
        <v>207</v>
      </c>
      <c r="C382" s="60">
        <v>20</v>
      </c>
      <c r="D382" s="11">
        <v>1.52</v>
      </c>
      <c r="E382" s="11">
        <v>0.16</v>
      </c>
      <c r="F382" s="20">
        <v>9.84</v>
      </c>
      <c r="G382" s="113" t="s">
        <v>318</v>
      </c>
      <c r="H382" s="11">
        <v>0</v>
      </c>
      <c r="M382" s="58"/>
    </row>
    <row r="383" spans="1:13" s="68" customFormat="1" ht="17.25" customHeight="1">
      <c r="A383" s="55" t="s">
        <v>84</v>
      </c>
      <c r="B383" s="61" t="s">
        <v>217</v>
      </c>
      <c r="C383" s="62">
        <v>100</v>
      </c>
      <c r="D383" s="11">
        <v>0.4</v>
      </c>
      <c r="E383" s="11">
        <v>0.4</v>
      </c>
      <c r="F383" s="11">
        <v>9.8</v>
      </c>
      <c r="G383" s="68">
        <v>44</v>
      </c>
      <c r="H383" s="11">
        <v>10</v>
      </c>
      <c r="M383" s="1"/>
    </row>
    <row r="384" spans="1:13" s="2" customFormat="1" ht="17.25" customHeight="1">
      <c r="A384" s="2" t="s">
        <v>23</v>
      </c>
      <c r="C384" s="2">
        <f aca="true" t="shared" si="36" ref="C384:H384">SUM(C378:C383)</f>
        <v>575</v>
      </c>
      <c r="D384" s="2">
        <f t="shared" si="36"/>
        <v>4.5200000000000005</v>
      </c>
      <c r="E384" s="2">
        <f t="shared" si="36"/>
        <v>13.780000000000001</v>
      </c>
      <c r="F384" s="2">
        <f t="shared" si="36"/>
        <v>83.94</v>
      </c>
      <c r="G384" s="2">
        <f t="shared" si="36"/>
        <v>463.5</v>
      </c>
      <c r="H384" s="2">
        <f t="shared" si="36"/>
        <v>16.64</v>
      </c>
      <c r="M384" s="1"/>
    </row>
    <row r="385" spans="1:8" ht="17.25" customHeight="1">
      <c r="A385" s="26" t="s">
        <v>4</v>
      </c>
      <c r="D385" s="13">
        <f>D355+D358+D370+D375+D384</f>
        <v>40.24</v>
      </c>
      <c r="E385" s="13">
        <f>E355+E358+E370+E375+E384</f>
        <v>58.64</v>
      </c>
      <c r="F385" s="13">
        <f>F355+F358+F370+F375+F384</f>
        <v>277.38</v>
      </c>
      <c r="G385" s="13">
        <f>G355+G358+G370+G375+G384</f>
        <v>1864.85</v>
      </c>
      <c r="H385" s="13">
        <f>H355+H358+H370+H375+H384</f>
        <v>36.46000000000001</v>
      </c>
    </row>
    <row r="386" spans="1:13" ht="17.25" customHeight="1">
      <c r="A386" s="81" t="s">
        <v>234</v>
      </c>
      <c r="B386" s="116" t="s">
        <v>59</v>
      </c>
      <c r="C386" s="117"/>
      <c r="D386" s="117"/>
      <c r="E386" s="11"/>
      <c r="F386" s="11"/>
      <c r="H386" s="11"/>
      <c r="M386" s="68"/>
    </row>
    <row r="387" spans="1:10" s="42" customFormat="1" ht="17.25" customHeight="1">
      <c r="A387" s="41"/>
      <c r="B387" s="11"/>
      <c r="C387" s="11"/>
      <c r="E387" s="11"/>
      <c r="F387" s="11"/>
      <c r="G387" s="11"/>
      <c r="H387" s="11"/>
      <c r="I387" s="11"/>
      <c r="J387" s="11"/>
    </row>
    <row r="388" spans="1:8" ht="17.25" customHeight="1">
      <c r="A388" s="34" t="s">
        <v>71</v>
      </c>
      <c r="B388" s="35"/>
      <c r="C388" s="35"/>
      <c r="D388" s="36"/>
      <c r="E388" s="36"/>
      <c r="F388" s="36"/>
      <c r="G388" s="36"/>
      <c r="H388" s="8"/>
    </row>
    <row r="389" spans="1:11" ht="17.25" customHeight="1">
      <c r="A389" s="39" t="s">
        <v>15</v>
      </c>
      <c r="B389" s="37"/>
      <c r="C389" s="37"/>
      <c r="D389" s="38"/>
      <c r="E389" s="38"/>
      <c r="F389" s="38"/>
      <c r="G389" s="38"/>
      <c r="H389" s="17"/>
      <c r="I389" s="22"/>
      <c r="J389" s="22"/>
      <c r="K389" s="22"/>
    </row>
    <row r="390" spans="1:8" s="58" customFormat="1" ht="21" customHeight="1">
      <c r="A390" s="57" t="s">
        <v>216</v>
      </c>
      <c r="B390" s="55" t="s">
        <v>219</v>
      </c>
      <c r="C390" s="62">
        <v>200</v>
      </c>
      <c r="D390" s="11">
        <v>4.73</v>
      </c>
      <c r="E390" s="20">
        <v>5.99</v>
      </c>
      <c r="F390" s="20">
        <v>21.48</v>
      </c>
      <c r="G390" s="58">
        <v>158.68</v>
      </c>
      <c r="H390" s="11">
        <v>0.45</v>
      </c>
    </row>
    <row r="391" spans="1:13" s="58" customFormat="1" ht="18" customHeight="1">
      <c r="A391" s="57" t="s">
        <v>6</v>
      </c>
      <c r="B391" s="61" t="s">
        <v>113</v>
      </c>
      <c r="C391" s="62">
        <v>180</v>
      </c>
      <c r="D391" s="11">
        <v>0.06</v>
      </c>
      <c r="E391" s="11">
        <v>0.02</v>
      </c>
      <c r="F391" s="11">
        <v>9.99</v>
      </c>
      <c r="G391" s="20">
        <v>40</v>
      </c>
      <c r="H391" s="11">
        <v>0.03</v>
      </c>
      <c r="M391" s="1"/>
    </row>
    <row r="392" spans="1:8" ht="17.25" customHeight="1">
      <c r="A392" s="10" t="s">
        <v>208</v>
      </c>
      <c r="B392" s="9" t="s">
        <v>209</v>
      </c>
      <c r="C392" s="11">
        <v>10</v>
      </c>
      <c r="D392" s="11">
        <v>2.35</v>
      </c>
      <c r="E392" s="11">
        <v>3.09</v>
      </c>
      <c r="F392" s="20">
        <v>0</v>
      </c>
      <c r="G392" s="1">
        <v>38</v>
      </c>
      <c r="H392" s="11">
        <v>0</v>
      </c>
    </row>
    <row r="393" spans="1:8" ht="17.25" customHeight="1">
      <c r="A393" s="10" t="s">
        <v>210</v>
      </c>
      <c r="B393" s="9" t="s">
        <v>211</v>
      </c>
      <c r="C393" s="20">
        <v>7</v>
      </c>
      <c r="D393" s="11">
        <v>0.09</v>
      </c>
      <c r="E393" s="11">
        <v>7.11</v>
      </c>
      <c r="F393" s="20">
        <v>0.14</v>
      </c>
      <c r="G393" s="1">
        <v>64.87</v>
      </c>
      <c r="H393" s="11">
        <v>0</v>
      </c>
    </row>
    <row r="394" spans="1:8" s="58" customFormat="1" ht="17.25" customHeight="1">
      <c r="A394" s="1" t="s">
        <v>244</v>
      </c>
      <c r="B394" s="59" t="s">
        <v>207</v>
      </c>
      <c r="C394" s="62">
        <v>25</v>
      </c>
      <c r="D394" s="11">
        <v>1.92</v>
      </c>
      <c r="E394" s="20">
        <v>0.76</v>
      </c>
      <c r="F394" s="11">
        <v>13.33</v>
      </c>
      <c r="G394" s="20">
        <v>58.75</v>
      </c>
      <c r="H394" s="11">
        <v>0</v>
      </c>
    </row>
    <row r="395" spans="1:8" ht="17.25" customHeight="1">
      <c r="A395" s="23" t="s">
        <v>23</v>
      </c>
      <c r="B395" s="9"/>
      <c r="C395" s="66">
        <f aca="true" t="shared" si="37" ref="C395:H395">SUM(C390:C394)</f>
        <v>422</v>
      </c>
      <c r="D395" s="66">
        <f t="shared" si="37"/>
        <v>9.15</v>
      </c>
      <c r="E395" s="66">
        <f t="shared" si="37"/>
        <v>16.970000000000002</v>
      </c>
      <c r="F395" s="66">
        <f t="shared" si="37"/>
        <v>44.94</v>
      </c>
      <c r="G395" s="66">
        <f t="shared" si="37"/>
        <v>360.3</v>
      </c>
      <c r="H395" s="66">
        <f t="shared" si="37"/>
        <v>0.48</v>
      </c>
    </row>
    <row r="396" spans="1:8" ht="19.5" customHeight="1">
      <c r="A396" s="10"/>
      <c r="B396" s="9"/>
      <c r="C396" s="11"/>
      <c r="D396" s="11"/>
      <c r="E396" s="11"/>
      <c r="F396" s="20"/>
      <c r="H396" s="11"/>
    </row>
    <row r="397" spans="1:25" ht="17.25" customHeight="1">
      <c r="A397" s="23" t="s">
        <v>29</v>
      </c>
      <c r="B397" s="9"/>
      <c r="C397" s="67"/>
      <c r="D397" s="44"/>
      <c r="E397" s="44"/>
      <c r="F397" s="44"/>
      <c r="G397" s="44"/>
      <c r="H397" s="44"/>
      <c r="I397" s="44"/>
      <c r="J397" s="44"/>
      <c r="K397" s="44"/>
      <c r="L397" s="44"/>
      <c r="M397" s="58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</row>
    <row r="398" spans="1:13" s="68" customFormat="1" ht="17.25" customHeight="1">
      <c r="A398" s="55" t="s">
        <v>84</v>
      </c>
      <c r="B398" s="61" t="s">
        <v>217</v>
      </c>
      <c r="C398" s="62">
        <v>100</v>
      </c>
      <c r="D398" s="11">
        <v>0.4</v>
      </c>
      <c r="E398" s="11">
        <v>0.4</v>
      </c>
      <c r="F398" s="11">
        <v>9.8</v>
      </c>
      <c r="G398" s="68">
        <v>44</v>
      </c>
      <c r="H398" s="11">
        <v>10</v>
      </c>
      <c r="M398" s="1"/>
    </row>
    <row r="399" spans="1:8" ht="17.25" customHeight="1">
      <c r="A399" s="10"/>
      <c r="B399" s="9"/>
      <c r="C399" s="11"/>
      <c r="D399" s="11"/>
      <c r="E399" s="11"/>
      <c r="F399" s="20"/>
      <c r="H399" s="11"/>
    </row>
    <row r="400" spans="1:13" ht="17.25" customHeight="1">
      <c r="A400" s="34" t="s">
        <v>16</v>
      </c>
      <c r="B400" s="35"/>
      <c r="C400" s="35"/>
      <c r="D400" s="36"/>
      <c r="E400" s="36"/>
      <c r="F400" s="36"/>
      <c r="G400" s="36"/>
      <c r="H400" s="8"/>
      <c r="M400" s="44"/>
    </row>
    <row r="401" spans="1:8" s="58" customFormat="1" ht="17.25" customHeight="1">
      <c r="A401" s="58" t="s">
        <v>136</v>
      </c>
      <c r="B401" s="58" t="s">
        <v>85</v>
      </c>
      <c r="C401" s="60">
        <v>50</v>
      </c>
      <c r="D401" s="69">
        <v>0.66</v>
      </c>
      <c r="E401" s="69">
        <v>4.54</v>
      </c>
      <c r="F401" s="69">
        <v>2.85</v>
      </c>
      <c r="G401" s="69">
        <v>54.87</v>
      </c>
      <c r="H401" s="70">
        <v>1.13</v>
      </c>
    </row>
    <row r="402" spans="1:13" s="42" customFormat="1" ht="17.25" customHeight="1">
      <c r="A402" s="41" t="s">
        <v>228</v>
      </c>
      <c r="B402" s="11" t="s">
        <v>38</v>
      </c>
      <c r="C402" s="11">
        <v>60</v>
      </c>
      <c r="D402" s="42">
        <v>0.3</v>
      </c>
      <c r="E402" s="11">
        <v>0</v>
      </c>
      <c r="F402" s="11">
        <v>2.7</v>
      </c>
      <c r="G402" s="11">
        <v>8.2</v>
      </c>
      <c r="H402" s="11">
        <v>10.5</v>
      </c>
      <c r="I402" s="11"/>
      <c r="J402" s="11"/>
      <c r="M402" s="1"/>
    </row>
    <row r="403" spans="1:13" s="58" customFormat="1" ht="17.25" customHeight="1">
      <c r="A403" s="57" t="s">
        <v>193</v>
      </c>
      <c r="B403" s="55" t="s">
        <v>97</v>
      </c>
      <c r="C403" s="62">
        <v>200</v>
      </c>
      <c r="D403" s="11">
        <v>3.22</v>
      </c>
      <c r="E403" s="11">
        <v>3.67</v>
      </c>
      <c r="F403" s="20">
        <v>9.58</v>
      </c>
      <c r="G403" s="58">
        <v>84.19</v>
      </c>
      <c r="H403" s="11">
        <v>0.25</v>
      </c>
      <c r="M403" s="1"/>
    </row>
    <row r="404" spans="1:8" s="58" customFormat="1" ht="17.25" customHeight="1">
      <c r="A404" s="57" t="s">
        <v>258</v>
      </c>
      <c r="B404" s="61" t="s">
        <v>103</v>
      </c>
      <c r="C404" s="62">
        <v>70</v>
      </c>
      <c r="D404" s="12">
        <v>9.06</v>
      </c>
      <c r="E404" s="12">
        <v>7.22</v>
      </c>
      <c r="F404" s="12">
        <v>11.89</v>
      </c>
      <c r="G404" s="12">
        <v>148.78</v>
      </c>
      <c r="H404" s="31">
        <v>0</v>
      </c>
    </row>
    <row r="405" spans="1:8" ht="17.25" customHeight="1">
      <c r="A405" s="10" t="s">
        <v>159</v>
      </c>
      <c r="B405" s="9" t="s">
        <v>51</v>
      </c>
      <c r="C405" s="11">
        <v>30</v>
      </c>
      <c r="D405" s="11">
        <v>1.01</v>
      </c>
      <c r="E405" s="11">
        <v>2.08</v>
      </c>
      <c r="F405" s="20">
        <v>2.77</v>
      </c>
      <c r="G405" s="1">
        <v>33.7</v>
      </c>
      <c r="H405" s="11">
        <v>0.03</v>
      </c>
    </row>
    <row r="406" spans="1:8" s="58" customFormat="1" ht="17.25" customHeight="1">
      <c r="A406" s="57" t="s">
        <v>168</v>
      </c>
      <c r="B406" s="55" t="s">
        <v>108</v>
      </c>
      <c r="C406" s="11">
        <v>130</v>
      </c>
      <c r="D406" s="11">
        <v>3.97</v>
      </c>
      <c r="E406" s="11">
        <v>4.34</v>
      </c>
      <c r="F406" s="20">
        <v>17.78</v>
      </c>
      <c r="G406" s="58">
        <v>126.1</v>
      </c>
      <c r="H406" s="11">
        <v>0</v>
      </c>
    </row>
    <row r="407" spans="1:8" s="58" customFormat="1" ht="17.25" customHeight="1">
      <c r="A407" s="57" t="s">
        <v>194</v>
      </c>
      <c r="B407" s="55" t="s">
        <v>118</v>
      </c>
      <c r="C407" s="62">
        <v>180</v>
      </c>
      <c r="D407" s="11">
        <v>0.79</v>
      </c>
      <c r="E407" s="20">
        <v>0.05</v>
      </c>
      <c r="F407" s="11">
        <v>18.22</v>
      </c>
      <c r="G407" s="20">
        <v>76.51</v>
      </c>
      <c r="H407" s="11">
        <v>0.4</v>
      </c>
    </row>
    <row r="408" spans="1:8" s="58" customFormat="1" ht="17.25" customHeight="1">
      <c r="A408" s="105" t="s">
        <v>229</v>
      </c>
      <c r="B408" s="11" t="s">
        <v>207</v>
      </c>
      <c r="C408" s="60">
        <v>25</v>
      </c>
      <c r="D408" s="11">
        <v>1.9</v>
      </c>
      <c r="E408" s="11">
        <v>0.2</v>
      </c>
      <c r="F408" s="20">
        <v>12.3</v>
      </c>
      <c r="G408" s="58">
        <v>58.75</v>
      </c>
      <c r="H408" s="11">
        <v>0</v>
      </c>
    </row>
    <row r="409" spans="1:8" s="58" customFormat="1" ht="17.25" customHeight="1">
      <c r="A409" s="105" t="s">
        <v>230</v>
      </c>
      <c r="B409" s="61" t="s">
        <v>207</v>
      </c>
      <c r="C409" s="62">
        <v>30</v>
      </c>
      <c r="D409" s="11">
        <v>2.28</v>
      </c>
      <c r="E409" s="20">
        <v>0.24</v>
      </c>
      <c r="F409" s="11">
        <v>14.76</v>
      </c>
      <c r="G409" s="20">
        <v>70.5</v>
      </c>
      <c r="H409" s="11">
        <v>0</v>
      </c>
    </row>
    <row r="410" spans="1:13" ht="17.25" customHeight="1">
      <c r="A410" s="47" t="s">
        <v>23</v>
      </c>
      <c r="B410" s="48"/>
      <c r="C410" s="46">
        <f aca="true" t="shared" si="38" ref="C410:H410">C401+C403+C404+C405+C406+C407+C408+C409</f>
        <v>715</v>
      </c>
      <c r="D410" s="97">
        <f t="shared" si="38"/>
        <v>22.89</v>
      </c>
      <c r="E410" s="97">
        <f t="shared" si="38"/>
        <v>22.339999999999996</v>
      </c>
      <c r="F410" s="97">
        <f t="shared" si="38"/>
        <v>90.15</v>
      </c>
      <c r="G410" s="97">
        <f t="shared" si="38"/>
        <v>653.4</v>
      </c>
      <c r="H410" s="97">
        <f t="shared" si="38"/>
        <v>1.81</v>
      </c>
      <c r="I410" s="44"/>
      <c r="J410" s="44"/>
      <c r="K410" s="44"/>
      <c r="M410" s="58"/>
    </row>
    <row r="411" spans="1:13" ht="17.25" customHeight="1">
      <c r="A411" s="10"/>
      <c r="B411" s="9"/>
      <c r="C411" s="11"/>
      <c r="D411" s="11"/>
      <c r="E411" s="11"/>
      <c r="F411" s="11"/>
      <c r="G411" s="20"/>
      <c r="H411" s="11"/>
      <c r="M411" s="58"/>
    </row>
    <row r="412" spans="1:13" ht="17.25" customHeight="1">
      <c r="A412" s="34" t="s">
        <v>11</v>
      </c>
      <c r="B412" s="35"/>
      <c r="C412" s="35"/>
      <c r="D412" s="36"/>
      <c r="E412" s="36"/>
      <c r="F412" s="36"/>
      <c r="G412" s="36"/>
      <c r="H412" s="8"/>
      <c r="M412" s="58"/>
    </row>
    <row r="413" spans="1:8" ht="17.25" customHeight="1">
      <c r="A413" s="10" t="s">
        <v>259</v>
      </c>
      <c r="B413" s="9" t="s">
        <v>243</v>
      </c>
      <c r="C413" s="11">
        <v>200</v>
      </c>
      <c r="D413" s="11">
        <v>5.04</v>
      </c>
      <c r="E413" s="11">
        <v>4.5</v>
      </c>
      <c r="F413" s="20">
        <v>7.2</v>
      </c>
      <c r="G413" s="1">
        <v>90</v>
      </c>
      <c r="H413" s="20">
        <v>1.4</v>
      </c>
    </row>
    <row r="414" spans="1:8" s="58" customFormat="1" ht="17.25" customHeight="1">
      <c r="A414" s="57" t="s">
        <v>141</v>
      </c>
      <c r="B414" s="61" t="s">
        <v>207</v>
      </c>
      <c r="C414" s="62">
        <v>60</v>
      </c>
      <c r="D414" s="11">
        <v>3.06</v>
      </c>
      <c r="E414" s="11">
        <v>2.52</v>
      </c>
      <c r="F414" s="20">
        <v>46.38</v>
      </c>
      <c r="G414" s="58">
        <v>220.8</v>
      </c>
      <c r="H414" s="11">
        <v>0</v>
      </c>
    </row>
    <row r="415" spans="1:8" ht="17.25" customHeight="1">
      <c r="A415" s="39" t="s">
        <v>23</v>
      </c>
      <c r="B415" s="37"/>
      <c r="C415" s="49">
        <f aca="true" t="shared" si="39" ref="C415:H415">SUM(C413:C414)</f>
        <v>260</v>
      </c>
      <c r="D415" s="49">
        <f t="shared" si="39"/>
        <v>8.1</v>
      </c>
      <c r="E415" s="49">
        <f t="shared" si="39"/>
        <v>7.02</v>
      </c>
      <c r="F415" s="49">
        <f t="shared" si="39"/>
        <v>53.580000000000005</v>
      </c>
      <c r="G415" s="49">
        <f t="shared" si="39"/>
        <v>310.8</v>
      </c>
      <c r="H415" s="49">
        <f t="shared" si="39"/>
        <v>1.4</v>
      </c>
    </row>
    <row r="416" spans="1:13" ht="17.25" customHeight="1">
      <c r="A416" s="39"/>
      <c r="B416" s="37"/>
      <c r="C416" s="37"/>
      <c r="D416" s="40"/>
      <c r="E416" s="40"/>
      <c r="F416" s="40"/>
      <c r="G416" s="40"/>
      <c r="H416" s="40"/>
      <c r="M416" s="58"/>
    </row>
    <row r="417" spans="1:13" ht="17.25" customHeight="1">
      <c r="A417" s="39" t="s">
        <v>13</v>
      </c>
      <c r="B417" s="37"/>
      <c r="C417" s="37"/>
      <c r="D417" s="38"/>
      <c r="E417" s="38"/>
      <c r="F417" s="38"/>
      <c r="G417" s="38"/>
      <c r="H417" s="17"/>
      <c r="M417" s="68"/>
    </row>
    <row r="418" spans="1:14" s="58" customFormat="1" ht="17.25" customHeight="1">
      <c r="A418" s="57" t="s">
        <v>286</v>
      </c>
      <c r="B418" s="55" t="s">
        <v>260</v>
      </c>
      <c r="C418" s="98">
        <v>70</v>
      </c>
      <c r="D418" s="64" t="s">
        <v>306</v>
      </c>
      <c r="E418" s="11">
        <v>4.06</v>
      </c>
      <c r="F418" s="64" t="s">
        <v>311</v>
      </c>
      <c r="G418" s="58">
        <v>99.07</v>
      </c>
      <c r="H418" s="11">
        <v>0.85</v>
      </c>
      <c r="N418" s="42"/>
    </row>
    <row r="419" spans="1:8" ht="18" customHeight="1">
      <c r="A419" s="10" t="s">
        <v>163</v>
      </c>
      <c r="B419" s="9" t="s">
        <v>90</v>
      </c>
      <c r="C419" s="11">
        <v>30</v>
      </c>
      <c r="D419" s="11">
        <v>0.16</v>
      </c>
      <c r="E419" s="11">
        <v>1.23</v>
      </c>
      <c r="F419" s="20">
        <v>1.57</v>
      </c>
      <c r="G419" s="1">
        <v>18.02</v>
      </c>
      <c r="H419" s="11">
        <v>0.52</v>
      </c>
    </row>
    <row r="420" spans="1:9" s="71" customFormat="1" ht="17.25" customHeight="1">
      <c r="A420" s="96" t="s">
        <v>148</v>
      </c>
      <c r="B420" s="87" t="s">
        <v>109</v>
      </c>
      <c r="C420" s="91">
        <v>130</v>
      </c>
      <c r="D420" s="92">
        <v>2.65</v>
      </c>
      <c r="E420" s="92">
        <v>4.15</v>
      </c>
      <c r="F420" s="92">
        <v>17.69</v>
      </c>
      <c r="G420" s="91">
        <v>118.77</v>
      </c>
      <c r="H420" s="94">
        <v>13.32</v>
      </c>
      <c r="I420" s="111"/>
    </row>
    <row r="421" spans="1:8" ht="17.25" customHeight="1">
      <c r="A421" s="10" t="s">
        <v>186</v>
      </c>
      <c r="B421" s="9" t="s">
        <v>114</v>
      </c>
      <c r="C421" s="11">
        <v>180</v>
      </c>
      <c r="D421" s="11">
        <v>2.31</v>
      </c>
      <c r="E421" s="11">
        <v>2.18</v>
      </c>
      <c r="F421" s="20">
        <v>13.77</v>
      </c>
      <c r="G421" s="1">
        <v>83.9</v>
      </c>
      <c r="H421" s="11">
        <v>1.2</v>
      </c>
    </row>
    <row r="422" spans="1:8" s="58" customFormat="1" ht="17.25" customHeight="1">
      <c r="A422" s="105" t="s">
        <v>229</v>
      </c>
      <c r="B422" s="11" t="s">
        <v>207</v>
      </c>
      <c r="C422" s="60">
        <v>25</v>
      </c>
      <c r="D422" s="11">
        <v>1.9</v>
      </c>
      <c r="E422" s="11">
        <v>0.2</v>
      </c>
      <c r="F422" s="20">
        <v>12.3</v>
      </c>
      <c r="G422" s="58">
        <v>58.75</v>
      </c>
      <c r="H422" s="11">
        <v>0</v>
      </c>
    </row>
    <row r="423" spans="1:8" s="58" customFormat="1" ht="17.25" customHeight="1">
      <c r="A423" s="105" t="s">
        <v>230</v>
      </c>
      <c r="B423" s="61" t="s">
        <v>207</v>
      </c>
      <c r="C423" s="62">
        <v>30</v>
      </c>
      <c r="D423" s="11">
        <v>2.28</v>
      </c>
      <c r="E423" s="20">
        <v>0.24</v>
      </c>
      <c r="F423" s="11">
        <v>14.76</v>
      </c>
      <c r="G423" s="20">
        <v>70.5</v>
      </c>
      <c r="H423" s="11">
        <v>0</v>
      </c>
    </row>
    <row r="424" spans="1:13" s="2" customFormat="1" ht="19.5" customHeight="1">
      <c r="A424" s="23" t="s">
        <v>23</v>
      </c>
      <c r="B424" s="43"/>
      <c r="C424" s="44">
        <f aca="true" t="shared" si="40" ref="C424:H424">SUM(C418:C423)</f>
        <v>465</v>
      </c>
      <c r="D424" s="44">
        <f t="shared" si="40"/>
        <v>9.299999999999999</v>
      </c>
      <c r="E424" s="44">
        <f t="shared" si="40"/>
        <v>12.059999999999999</v>
      </c>
      <c r="F424" s="44">
        <f t="shared" si="40"/>
        <v>60.089999999999996</v>
      </c>
      <c r="G424" s="44">
        <f t="shared" si="40"/>
        <v>449.01</v>
      </c>
      <c r="H424" s="44">
        <f t="shared" si="40"/>
        <v>15.89</v>
      </c>
      <c r="M424" s="1"/>
    </row>
    <row r="425" spans="1:244" ht="17.25" customHeight="1">
      <c r="A425" s="26" t="s">
        <v>4</v>
      </c>
      <c r="B425" s="26"/>
      <c r="C425" s="26"/>
      <c r="D425" s="26">
        <f>SUM(D424)</f>
        <v>9.299999999999999</v>
      </c>
      <c r="E425" s="26">
        <f>E395+E398+E410+E415+E424</f>
        <v>58.78999999999999</v>
      </c>
      <c r="F425" s="26">
        <f>F395+F398+F410+F415+F424</f>
        <v>258.56</v>
      </c>
      <c r="G425" s="26">
        <f>G395+G398+G410+G415+G424</f>
        <v>1817.51</v>
      </c>
      <c r="H425" s="26">
        <f>H395+H398+H410+H415+H424</f>
        <v>29.580000000000002</v>
      </c>
      <c r="I425" s="26"/>
      <c r="J425" s="26"/>
      <c r="K425" s="26"/>
      <c r="L425" s="26"/>
      <c r="M425" s="58"/>
      <c r="N425" s="26"/>
      <c r="O425" s="26"/>
      <c r="P425" s="26" t="s">
        <v>4</v>
      </c>
      <c r="Q425" s="26" t="s">
        <v>4</v>
      </c>
      <c r="R425" s="26" t="s">
        <v>4</v>
      </c>
      <c r="S425" s="26" t="s">
        <v>4</v>
      </c>
      <c r="T425" s="26" t="s">
        <v>4</v>
      </c>
      <c r="U425" s="26" t="s">
        <v>4</v>
      </c>
      <c r="V425" s="26" t="s">
        <v>4</v>
      </c>
      <c r="W425" s="26" t="s">
        <v>4</v>
      </c>
      <c r="X425" s="26" t="s">
        <v>4</v>
      </c>
      <c r="Y425" s="26" t="s">
        <v>4</v>
      </c>
      <c r="Z425" s="26" t="s">
        <v>4</v>
      </c>
      <c r="AA425" s="26" t="s">
        <v>4</v>
      </c>
      <c r="AB425" s="26" t="s">
        <v>4</v>
      </c>
      <c r="AC425" s="26" t="s">
        <v>4</v>
      </c>
      <c r="AD425" s="26" t="s">
        <v>4</v>
      </c>
      <c r="AE425" s="26" t="s">
        <v>4</v>
      </c>
      <c r="AF425" s="26" t="s">
        <v>4</v>
      </c>
      <c r="AG425" s="26" t="s">
        <v>4</v>
      </c>
      <c r="AH425" s="26" t="s">
        <v>4</v>
      </c>
      <c r="AI425" s="26" t="s">
        <v>4</v>
      </c>
      <c r="AJ425" s="26" t="s">
        <v>4</v>
      </c>
      <c r="AK425" s="26" t="s">
        <v>4</v>
      </c>
      <c r="AL425" s="26" t="s">
        <v>4</v>
      </c>
      <c r="AM425" s="26" t="s">
        <v>4</v>
      </c>
      <c r="AN425" s="26" t="s">
        <v>4</v>
      </c>
      <c r="AO425" s="26" t="s">
        <v>4</v>
      </c>
      <c r="AP425" s="26" t="s">
        <v>4</v>
      </c>
      <c r="AQ425" s="26" t="s">
        <v>4</v>
      </c>
      <c r="AR425" s="26" t="s">
        <v>4</v>
      </c>
      <c r="AS425" s="26" t="s">
        <v>4</v>
      </c>
      <c r="AT425" s="26" t="s">
        <v>4</v>
      </c>
      <c r="AU425" s="26" t="s">
        <v>4</v>
      </c>
      <c r="AV425" s="26" t="s">
        <v>4</v>
      </c>
      <c r="AW425" s="26" t="s">
        <v>4</v>
      </c>
      <c r="AX425" s="26" t="s">
        <v>4</v>
      </c>
      <c r="AY425" s="26" t="s">
        <v>4</v>
      </c>
      <c r="AZ425" s="26" t="s">
        <v>4</v>
      </c>
      <c r="BA425" s="26" t="s">
        <v>4</v>
      </c>
      <c r="BB425" s="26" t="s">
        <v>4</v>
      </c>
      <c r="BC425" s="26" t="s">
        <v>4</v>
      </c>
      <c r="BD425" s="26" t="s">
        <v>4</v>
      </c>
      <c r="BE425" s="26" t="s">
        <v>4</v>
      </c>
      <c r="BF425" s="26" t="s">
        <v>4</v>
      </c>
      <c r="BG425" s="26" t="s">
        <v>4</v>
      </c>
      <c r="BH425" s="26" t="s">
        <v>4</v>
      </c>
      <c r="BI425" s="26" t="s">
        <v>4</v>
      </c>
      <c r="BJ425" s="26" t="s">
        <v>4</v>
      </c>
      <c r="BK425" s="26" t="s">
        <v>4</v>
      </c>
      <c r="BL425" s="26" t="s">
        <v>4</v>
      </c>
      <c r="BM425" s="26" t="s">
        <v>4</v>
      </c>
      <c r="BN425" s="26" t="s">
        <v>4</v>
      </c>
      <c r="BO425" s="26" t="s">
        <v>4</v>
      </c>
      <c r="BP425" s="26" t="s">
        <v>4</v>
      </c>
      <c r="BQ425" s="26" t="s">
        <v>4</v>
      </c>
      <c r="BR425" s="26" t="s">
        <v>4</v>
      </c>
      <c r="BS425" s="26" t="s">
        <v>4</v>
      </c>
      <c r="BT425" s="26" t="s">
        <v>4</v>
      </c>
      <c r="BU425" s="26" t="s">
        <v>4</v>
      </c>
      <c r="BV425" s="26" t="s">
        <v>4</v>
      </c>
      <c r="BW425" s="26" t="s">
        <v>4</v>
      </c>
      <c r="BX425" s="26" t="s">
        <v>4</v>
      </c>
      <c r="BY425" s="26" t="s">
        <v>4</v>
      </c>
      <c r="BZ425" s="26" t="s">
        <v>4</v>
      </c>
      <c r="CA425" s="26" t="s">
        <v>4</v>
      </c>
      <c r="CB425" s="26" t="s">
        <v>4</v>
      </c>
      <c r="CC425" s="26" t="s">
        <v>4</v>
      </c>
      <c r="CD425" s="26" t="s">
        <v>4</v>
      </c>
      <c r="CE425" s="26" t="s">
        <v>4</v>
      </c>
      <c r="CF425" s="26" t="s">
        <v>4</v>
      </c>
      <c r="CG425" s="26" t="s">
        <v>4</v>
      </c>
      <c r="CH425" s="26" t="s">
        <v>4</v>
      </c>
      <c r="CI425" s="26" t="s">
        <v>4</v>
      </c>
      <c r="CJ425" s="26" t="s">
        <v>4</v>
      </c>
      <c r="CK425" s="26" t="s">
        <v>4</v>
      </c>
      <c r="CL425" s="26" t="s">
        <v>4</v>
      </c>
      <c r="CM425" s="26" t="s">
        <v>4</v>
      </c>
      <c r="CN425" s="26" t="s">
        <v>4</v>
      </c>
      <c r="CO425" s="26" t="s">
        <v>4</v>
      </c>
      <c r="CP425" s="26" t="s">
        <v>4</v>
      </c>
      <c r="CQ425" s="26" t="s">
        <v>4</v>
      </c>
      <c r="CR425" s="26" t="s">
        <v>4</v>
      </c>
      <c r="CS425" s="26" t="s">
        <v>4</v>
      </c>
      <c r="CT425" s="26" t="s">
        <v>4</v>
      </c>
      <c r="CU425" s="26" t="s">
        <v>4</v>
      </c>
      <c r="CV425" s="26" t="s">
        <v>4</v>
      </c>
      <c r="CW425" s="26" t="s">
        <v>4</v>
      </c>
      <c r="CX425" s="26" t="s">
        <v>4</v>
      </c>
      <c r="CY425" s="26" t="s">
        <v>4</v>
      </c>
      <c r="CZ425" s="26" t="s">
        <v>4</v>
      </c>
      <c r="DA425" s="26" t="s">
        <v>4</v>
      </c>
      <c r="DB425" s="26" t="s">
        <v>4</v>
      </c>
      <c r="DC425" s="26" t="s">
        <v>4</v>
      </c>
      <c r="DD425" s="26" t="s">
        <v>4</v>
      </c>
      <c r="DE425" s="26" t="s">
        <v>4</v>
      </c>
      <c r="DF425" s="26" t="s">
        <v>4</v>
      </c>
      <c r="DG425" s="26" t="s">
        <v>4</v>
      </c>
      <c r="DH425" s="26" t="s">
        <v>4</v>
      </c>
      <c r="DI425" s="26" t="s">
        <v>4</v>
      </c>
      <c r="DJ425" s="26" t="s">
        <v>4</v>
      </c>
      <c r="DK425" s="26" t="s">
        <v>4</v>
      </c>
      <c r="DL425" s="26" t="s">
        <v>4</v>
      </c>
      <c r="DM425" s="26" t="s">
        <v>4</v>
      </c>
      <c r="DN425" s="26" t="s">
        <v>4</v>
      </c>
      <c r="DO425" s="26" t="s">
        <v>4</v>
      </c>
      <c r="DP425" s="26" t="s">
        <v>4</v>
      </c>
      <c r="DQ425" s="26" t="s">
        <v>4</v>
      </c>
      <c r="DR425" s="26" t="s">
        <v>4</v>
      </c>
      <c r="DS425" s="26" t="s">
        <v>4</v>
      </c>
      <c r="DT425" s="26" t="s">
        <v>4</v>
      </c>
      <c r="DU425" s="26" t="s">
        <v>4</v>
      </c>
      <c r="DV425" s="26" t="s">
        <v>4</v>
      </c>
      <c r="DW425" s="26" t="s">
        <v>4</v>
      </c>
      <c r="DX425" s="26" t="s">
        <v>4</v>
      </c>
      <c r="DY425" s="26" t="s">
        <v>4</v>
      </c>
      <c r="DZ425" s="26" t="s">
        <v>4</v>
      </c>
      <c r="EA425" s="26" t="s">
        <v>4</v>
      </c>
      <c r="EB425" s="26" t="s">
        <v>4</v>
      </c>
      <c r="EC425" s="26" t="s">
        <v>4</v>
      </c>
      <c r="ED425" s="26" t="s">
        <v>4</v>
      </c>
      <c r="EE425" s="26" t="s">
        <v>4</v>
      </c>
      <c r="EF425" s="26" t="s">
        <v>4</v>
      </c>
      <c r="EG425" s="26" t="s">
        <v>4</v>
      </c>
      <c r="EH425" s="26" t="s">
        <v>4</v>
      </c>
      <c r="EI425" s="26" t="s">
        <v>4</v>
      </c>
      <c r="EJ425" s="26" t="s">
        <v>4</v>
      </c>
      <c r="EK425" s="26" t="s">
        <v>4</v>
      </c>
      <c r="EL425" s="26" t="s">
        <v>4</v>
      </c>
      <c r="EM425" s="26" t="s">
        <v>4</v>
      </c>
      <c r="EN425" s="26" t="s">
        <v>4</v>
      </c>
      <c r="EO425" s="26" t="s">
        <v>4</v>
      </c>
      <c r="EP425" s="26" t="s">
        <v>4</v>
      </c>
      <c r="EQ425" s="26" t="s">
        <v>4</v>
      </c>
      <c r="ER425" s="26" t="s">
        <v>4</v>
      </c>
      <c r="ES425" s="26" t="s">
        <v>4</v>
      </c>
      <c r="ET425" s="26" t="s">
        <v>4</v>
      </c>
      <c r="EU425" s="26" t="s">
        <v>4</v>
      </c>
      <c r="EV425" s="26" t="s">
        <v>4</v>
      </c>
      <c r="EW425" s="26" t="s">
        <v>4</v>
      </c>
      <c r="EX425" s="26" t="s">
        <v>4</v>
      </c>
      <c r="EY425" s="26" t="s">
        <v>4</v>
      </c>
      <c r="EZ425" s="26" t="s">
        <v>4</v>
      </c>
      <c r="FA425" s="26" t="s">
        <v>4</v>
      </c>
      <c r="FB425" s="26" t="s">
        <v>4</v>
      </c>
      <c r="FC425" s="26" t="s">
        <v>4</v>
      </c>
      <c r="FD425" s="26" t="s">
        <v>4</v>
      </c>
      <c r="FE425" s="26" t="s">
        <v>4</v>
      </c>
      <c r="FF425" s="26" t="s">
        <v>4</v>
      </c>
      <c r="FG425" s="26" t="s">
        <v>4</v>
      </c>
      <c r="FH425" s="26" t="s">
        <v>4</v>
      </c>
      <c r="FI425" s="26" t="s">
        <v>4</v>
      </c>
      <c r="FJ425" s="26" t="s">
        <v>4</v>
      </c>
      <c r="FK425" s="26" t="s">
        <v>4</v>
      </c>
      <c r="FL425" s="26" t="s">
        <v>4</v>
      </c>
      <c r="FM425" s="26" t="s">
        <v>4</v>
      </c>
      <c r="FN425" s="26" t="s">
        <v>4</v>
      </c>
      <c r="FO425" s="26" t="s">
        <v>4</v>
      </c>
      <c r="FP425" s="26" t="s">
        <v>4</v>
      </c>
      <c r="FQ425" s="26" t="s">
        <v>4</v>
      </c>
      <c r="FR425" s="26" t="s">
        <v>4</v>
      </c>
      <c r="FS425" s="26" t="s">
        <v>4</v>
      </c>
      <c r="FT425" s="26" t="s">
        <v>4</v>
      </c>
      <c r="FU425" s="26" t="s">
        <v>4</v>
      </c>
      <c r="FV425" s="26" t="s">
        <v>4</v>
      </c>
      <c r="FW425" s="26" t="s">
        <v>4</v>
      </c>
      <c r="FX425" s="26" t="s">
        <v>4</v>
      </c>
      <c r="FY425" s="26" t="s">
        <v>4</v>
      </c>
      <c r="FZ425" s="26" t="s">
        <v>4</v>
      </c>
      <c r="GA425" s="26" t="s">
        <v>4</v>
      </c>
      <c r="GB425" s="26" t="s">
        <v>4</v>
      </c>
      <c r="GC425" s="26" t="s">
        <v>4</v>
      </c>
      <c r="GD425" s="26" t="s">
        <v>4</v>
      </c>
      <c r="GE425" s="26" t="s">
        <v>4</v>
      </c>
      <c r="GF425" s="26" t="s">
        <v>4</v>
      </c>
      <c r="GG425" s="26" t="s">
        <v>4</v>
      </c>
      <c r="GH425" s="26" t="s">
        <v>4</v>
      </c>
      <c r="GI425" s="26" t="s">
        <v>4</v>
      </c>
      <c r="GJ425" s="26" t="s">
        <v>4</v>
      </c>
      <c r="GK425" s="26" t="s">
        <v>4</v>
      </c>
      <c r="GL425" s="26" t="s">
        <v>4</v>
      </c>
      <c r="GM425" s="26" t="s">
        <v>4</v>
      </c>
      <c r="GN425" s="26" t="s">
        <v>4</v>
      </c>
      <c r="GO425" s="26" t="s">
        <v>4</v>
      </c>
      <c r="GP425" s="26" t="s">
        <v>4</v>
      </c>
      <c r="GQ425" s="26" t="s">
        <v>4</v>
      </c>
      <c r="GR425" s="26" t="s">
        <v>4</v>
      </c>
      <c r="GS425" s="26" t="s">
        <v>4</v>
      </c>
      <c r="GT425" s="26" t="s">
        <v>4</v>
      </c>
      <c r="GU425" s="26" t="s">
        <v>4</v>
      </c>
      <c r="GV425" s="26" t="s">
        <v>4</v>
      </c>
      <c r="GW425" s="26" t="s">
        <v>4</v>
      </c>
      <c r="GX425" s="26" t="s">
        <v>4</v>
      </c>
      <c r="GY425" s="26" t="s">
        <v>4</v>
      </c>
      <c r="GZ425" s="26" t="s">
        <v>4</v>
      </c>
      <c r="HA425" s="26" t="s">
        <v>4</v>
      </c>
      <c r="HB425" s="26" t="s">
        <v>4</v>
      </c>
      <c r="HC425" s="26" t="s">
        <v>4</v>
      </c>
      <c r="HD425" s="26" t="s">
        <v>4</v>
      </c>
      <c r="HE425" s="26" t="s">
        <v>4</v>
      </c>
      <c r="HF425" s="26" t="s">
        <v>4</v>
      </c>
      <c r="HG425" s="26" t="s">
        <v>4</v>
      </c>
      <c r="HH425" s="26" t="s">
        <v>4</v>
      </c>
      <c r="HI425" s="26" t="s">
        <v>4</v>
      </c>
      <c r="HJ425" s="26" t="s">
        <v>4</v>
      </c>
      <c r="HK425" s="26" t="s">
        <v>4</v>
      </c>
      <c r="HL425" s="26" t="s">
        <v>4</v>
      </c>
      <c r="HM425" s="26" t="s">
        <v>4</v>
      </c>
      <c r="HN425" s="26" t="s">
        <v>4</v>
      </c>
      <c r="HO425" s="26" t="s">
        <v>4</v>
      </c>
      <c r="HP425" s="26" t="s">
        <v>4</v>
      </c>
      <c r="HQ425" s="26" t="s">
        <v>4</v>
      </c>
      <c r="HR425" s="26" t="s">
        <v>4</v>
      </c>
      <c r="HS425" s="26" t="s">
        <v>4</v>
      </c>
      <c r="HT425" s="26" t="s">
        <v>4</v>
      </c>
      <c r="HU425" s="26" t="s">
        <v>4</v>
      </c>
      <c r="HV425" s="26" t="s">
        <v>4</v>
      </c>
      <c r="HW425" s="26" t="s">
        <v>4</v>
      </c>
      <c r="HX425" s="26" t="s">
        <v>4</v>
      </c>
      <c r="HY425" s="26" t="s">
        <v>4</v>
      </c>
      <c r="HZ425" s="26" t="s">
        <v>4</v>
      </c>
      <c r="IA425" s="26" t="s">
        <v>4</v>
      </c>
      <c r="IB425" s="26" t="s">
        <v>4</v>
      </c>
      <c r="IC425" s="26" t="s">
        <v>4</v>
      </c>
      <c r="ID425" s="26" t="s">
        <v>4</v>
      </c>
      <c r="IE425" s="26" t="s">
        <v>4</v>
      </c>
      <c r="IF425" s="26" t="s">
        <v>4</v>
      </c>
      <c r="IG425" s="26" t="s">
        <v>4</v>
      </c>
      <c r="IH425" s="26" t="s">
        <v>4</v>
      </c>
      <c r="II425" s="26" t="s">
        <v>4</v>
      </c>
      <c r="IJ425" s="26" t="s">
        <v>4</v>
      </c>
    </row>
    <row r="426" spans="1:13" ht="17.25" customHeight="1">
      <c r="A426" s="81" t="s">
        <v>234</v>
      </c>
      <c r="B426" s="116" t="s">
        <v>59</v>
      </c>
      <c r="C426" s="117"/>
      <c r="D426" s="117"/>
      <c r="E426" s="11"/>
      <c r="F426" s="11"/>
      <c r="H426" s="11"/>
      <c r="M426" s="58"/>
    </row>
    <row r="427" spans="1:13" ht="0.75" customHeight="1">
      <c r="A427" s="2" t="s">
        <v>36</v>
      </c>
      <c r="D427" s="8"/>
      <c r="E427" s="8"/>
      <c r="F427" s="8"/>
      <c r="G427" s="8"/>
      <c r="H427" s="8"/>
      <c r="M427" s="2"/>
    </row>
    <row r="428" spans="1:13" ht="17.25" customHeight="1" hidden="1">
      <c r="A428" s="2" t="s">
        <v>15</v>
      </c>
      <c r="D428" s="8"/>
      <c r="E428" s="8"/>
      <c r="F428" s="8"/>
      <c r="G428" s="8"/>
      <c r="H428" s="8"/>
      <c r="M428" s="26"/>
    </row>
    <row r="429" spans="1:8" ht="17.25" customHeight="1" hidden="1">
      <c r="A429" s="10" t="s">
        <v>27</v>
      </c>
      <c r="B429" s="9">
        <v>84</v>
      </c>
      <c r="C429" s="11" t="s">
        <v>19</v>
      </c>
      <c r="D429" s="11">
        <v>6.55</v>
      </c>
      <c r="E429" s="11">
        <v>8.33</v>
      </c>
      <c r="F429" s="20">
        <v>35.09</v>
      </c>
      <c r="G429" s="1">
        <v>241.11</v>
      </c>
      <c r="H429" s="11">
        <v>0.51</v>
      </c>
    </row>
    <row r="430" spans="1:8" ht="17.25" customHeight="1" hidden="1">
      <c r="A430" s="10" t="s">
        <v>21</v>
      </c>
      <c r="B430" s="9">
        <v>248</v>
      </c>
      <c r="C430" s="20">
        <v>200</v>
      </c>
      <c r="D430" s="11">
        <v>3.77</v>
      </c>
      <c r="E430" s="11">
        <v>3.93</v>
      </c>
      <c r="F430" s="20">
        <v>25.95</v>
      </c>
      <c r="G430" s="1">
        <v>153.92</v>
      </c>
      <c r="H430" s="11">
        <v>0.14</v>
      </c>
    </row>
    <row r="431" spans="1:8" ht="17.25" customHeight="1" hidden="1">
      <c r="A431" s="10" t="s">
        <v>28</v>
      </c>
      <c r="B431" s="9"/>
      <c r="C431" s="64" t="s">
        <v>22</v>
      </c>
      <c r="D431" s="11">
        <v>2.16</v>
      </c>
      <c r="E431" s="11">
        <v>7.58</v>
      </c>
      <c r="F431" s="20">
        <v>15.99</v>
      </c>
      <c r="G431" s="1">
        <v>150.64</v>
      </c>
      <c r="H431" s="11">
        <v>0.19</v>
      </c>
    </row>
    <row r="432" spans="1:11" ht="17.25" customHeight="1" hidden="1">
      <c r="A432" s="23" t="s">
        <v>23</v>
      </c>
      <c r="B432" s="9"/>
      <c r="C432" s="67"/>
      <c r="D432" s="44">
        <f>SUM(D429:D431)</f>
        <v>12.48</v>
      </c>
      <c r="E432" s="44">
        <f>SUM(E429:E431)</f>
        <v>19.84</v>
      </c>
      <c r="F432" s="44">
        <f>SUM(F429:F431)</f>
        <v>77.03</v>
      </c>
      <c r="G432" s="44">
        <f>SUM(G429:G431)</f>
        <v>545.67</v>
      </c>
      <c r="H432" s="44">
        <f>SUM(H429:H431)</f>
        <v>0.8400000000000001</v>
      </c>
      <c r="I432" s="44"/>
      <c r="J432" s="44"/>
      <c r="K432" s="44"/>
    </row>
    <row r="433" spans="1:11" ht="17.25" customHeight="1" hidden="1">
      <c r="A433" s="23" t="s">
        <v>29</v>
      </c>
      <c r="B433" s="9"/>
      <c r="C433" s="67"/>
      <c r="D433" s="44"/>
      <c r="E433" s="44"/>
      <c r="F433" s="44"/>
      <c r="G433" s="44"/>
      <c r="H433" s="44"/>
      <c r="I433" s="44"/>
      <c r="J433" s="44"/>
      <c r="K433" s="44"/>
    </row>
    <row r="434" spans="1:8" ht="17.25" customHeight="1" hidden="1">
      <c r="A434" s="10" t="s">
        <v>30</v>
      </c>
      <c r="B434" s="9"/>
      <c r="C434" s="11">
        <v>100</v>
      </c>
      <c r="D434" s="45">
        <v>0.5</v>
      </c>
      <c r="E434" s="44">
        <v>0.1</v>
      </c>
      <c r="F434" s="45">
        <v>10.1</v>
      </c>
      <c r="G434" s="2">
        <v>46</v>
      </c>
      <c r="H434" s="21">
        <v>4.2</v>
      </c>
    </row>
    <row r="435" spans="1:8" ht="17.25" customHeight="1" hidden="1">
      <c r="A435" s="2"/>
      <c r="D435" s="8"/>
      <c r="E435" s="8"/>
      <c r="F435" s="8"/>
      <c r="G435" s="8"/>
      <c r="H435" s="8"/>
    </row>
    <row r="436" spans="1:9" ht="17.25" customHeight="1" hidden="1">
      <c r="A436" s="26" t="s">
        <v>16</v>
      </c>
      <c r="B436" s="27"/>
      <c r="C436" s="28"/>
      <c r="D436" s="5"/>
      <c r="E436" s="5"/>
      <c r="F436" s="5"/>
      <c r="G436" s="5"/>
      <c r="H436" s="5"/>
      <c r="I436" s="28"/>
    </row>
    <row r="437" spans="1:13" s="42" customFormat="1" ht="17.25" customHeight="1" hidden="1">
      <c r="A437" s="41" t="s">
        <v>37</v>
      </c>
      <c r="B437" s="11"/>
      <c r="C437" s="11">
        <v>50</v>
      </c>
      <c r="D437" s="42">
        <v>0.3</v>
      </c>
      <c r="E437" s="11">
        <v>0</v>
      </c>
      <c r="F437" s="11">
        <v>2.7</v>
      </c>
      <c r="G437" s="11">
        <v>8.2</v>
      </c>
      <c r="H437" s="11">
        <v>10.5</v>
      </c>
      <c r="I437" s="11"/>
      <c r="J437" s="11"/>
      <c r="M437" s="1"/>
    </row>
    <row r="438" spans="1:8" ht="17.25" customHeight="1" hidden="1">
      <c r="A438" s="10" t="s">
        <v>32</v>
      </c>
      <c r="B438" s="9">
        <v>39</v>
      </c>
      <c r="C438" s="11" t="s">
        <v>20</v>
      </c>
      <c r="D438" s="11">
        <v>7.44</v>
      </c>
      <c r="E438" s="11">
        <v>5.85</v>
      </c>
      <c r="F438" s="20">
        <v>14.33</v>
      </c>
      <c r="G438" s="1">
        <v>139.73</v>
      </c>
      <c r="H438" s="11">
        <v>7.7</v>
      </c>
    </row>
    <row r="439" spans="1:8" ht="17.25" customHeight="1" hidden="1">
      <c r="A439" s="10" t="s">
        <v>33</v>
      </c>
      <c r="B439" s="9">
        <v>177</v>
      </c>
      <c r="C439" s="11" t="s">
        <v>18</v>
      </c>
      <c r="D439" s="11">
        <v>12.78</v>
      </c>
      <c r="E439" s="11">
        <v>14.51</v>
      </c>
      <c r="F439" s="20">
        <v>5.91</v>
      </c>
      <c r="G439" s="1">
        <v>205.32</v>
      </c>
      <c r="H439" s="11">
        <v>4.2</v>
      </c>
    </row>
    <row r="440" spans="1:13" ht="17.25" customHeight="1" hidden="1">
      <c r="A440" s="10" t="s">
        <v>34</v>
      </c>
      <c r="B440" s="9" t="s">
        <v>35</v>
      </c>
      <c r="C440" s="11" t="s">
        <v>12</v>
      </c>
      <c r="D440" s="11">
        <v>3.59</v>
      </c>
      <c r="E440" s="11">
        <v>7.45</v>
      </c>
      <c r="F440" s="20">
        <v>20.13</v>
      </c>
      <c r="G440" s="1">
        <v>157.8</v>
      </c>
      <c r="H440" s="11">
        <v>3.4</v>
      </c>
      <c r="M440" s="42"/>
    </row>
    <row r="441" spans="1:8" ht="17.25" customHeight="1">
      <c r="A441" s="34" t="s">
        <v>72</v>
      </c>
      <c r="B441" s="35"/>
      <c r="C441" s="35"/>
      <c r="D441" s="36"/>
      <c r="E441" s="36"/>
      <c r="F441" s="36"/>
      <c r="G441" s="36"/>
      <c r="H441" s="8"/>
    </row>
    <row r="442" spans="1:8" ht="17.25" customHeight="1">
      <c r="A442" s="2" t="s">
        <v>15</v>
      </c>
      <c r="D442" s="8"/>
      <c r="E442" s="8"/>
      <c r="F442" s="8"/>
      <c r="G442" s="8"/>
      <c r="H442" s="8"/>
    </row>
    <row r="443" spans="1:8" ht="20.25" customHeight="1">
      <c r="A443" s="10" t="s">
        <v>265</v>
      </c>
      <c r="B443" s="9" t="s">
        <v>112</v>
      </c>
      <c r="C443" s="79">
        <v>180</v>
      </c>
      <c r="D443" s="11">
        <v>5.33</v>
      </c>
      <c r="E443" s="11">
        <v>5.34</v>
      </c>
      <c r="F443" s="20">
        <v>8.61</v>
      </c>
      <c r="G443" s="1">
        <v>133.92</v>
      </c>
      <c r="H443" s="11">
        <v>0.8</v>
      </c>
    </row>
    <row r="444" spans="1:8" s="58" customFormat="1" ht="17.25" customHeight="1">
      <c r="A444" s="57" t="s">
        <v>187</v>
      </c>
      <c r="B444" s="55" t="s">
        <v>115</v>
      </c>
      <c r="C444" s="62">
        <v>180</v>
      </c>
      <c r="D444" s="11">
        <v>2.36</v>
      </c>
      <c r="E444" s="11">
        <v>2.19</v>
      </c>
      <c r="F444" s="20">
        <v>15.25</v>
      </c>
      <c r="G444" s="58">
        <v>90.1</v>
      </c>
      <c r="H444" s="11">
        <v>1.17</v>
      </c>
    </row>
    <row r="445" spans="1:8" ht="17.25" customHeight="1">
      <c r="A445" s="10" t="s">
        <v>210</v>
      </c>
      <c r="B445" s="9" t="s">
        <v>211</v>
      </c>
      <c r="C445" s="20">
        <v>7</v>
      </c>
      <c r="D445" s="11">
        <v>0.09</v>
      </c>
      <c r="E445" s="11">
        <v>7.11</v>
      </c>
      <c r="F445" s="20">
        <v>0.14</v>
      </c>
      <c r="G445" s="1">
        <v>64.87</v>
      </c>
      <c r="H445" s="11">
        <v>0</v>
      </c>
    </row>
    <row r="446" spans="1:8" s="58" customFormat="1" ht="17.25" customHeight="1">
      <c r="A446" s="1" t="s">
        <v>246</v>
      </c>
      <c r="B446" s="59" t="s">
        <v>207</v>
      </c>
      <c r="C446" s="62">
        <v>35</v>
      </c>
      <c r="D446" s="11">
        <v>2.28</v>
      </c>
      <c r="E446" s="20">
        <v>0.24</v>
      </c>
      <c r="F446" s="11">
        <v>17.22</v>
      </c>
      <c r="G446" s="20">
        <v>82.5</v>
      </c>
      <c r="H446" s="11">
        <v>0</v>
      </c>
    </row>
    <row r="447" spans="1:13" ht="17.25" customHeight="1">
      <c r="A447" s="39"/>
      <c r="B447" s="37"/>
      <c r="C447" s="49">
        <f aca="true" t="shared" si="41" ref="C447:H447">SUM(C443:C446)</f>
        <v>402</v>
      </c>
      <c r="D447" s="49">
        <f t="shared" si="41"/>
        <v>10.059999999999999</v>
      </c>
      <c r="E447" s="49">
        <f t="shared" si="41"/>
        <v>14.88</v>
      </c>
      <c r="F447" s="49">
        <f t="shared" si="41"/>
        <v>41.22</v>
      </c>
      <c r="G447" s="49">
        <f t="shared" si="41"/>
        <v>371.39</v>
      </c>
      <c r="H447" s="49">
        <f t="shared" si="41"/>
        <v>1.97</v>
      </c>
      <c r="M447" s="58"/>
    </row>
    <row r="448" spans="1:8" ht="17.25" customHeight="1">
      <c r="A448" s="39" t="s">
        <v>29</v>
      </c>
      <c r="B448" s="37"/>
      <c r="C448" s="37"/>
      <c r="D448" s="40"/>
      <c r="E448" s="40"/>
      <c r="F448" s="40"/>
      <c r="G448" s="40"/>
      <c r="H448" s="16"/>
    </row>
    <row r="449" spans="1:13" s="68" customFormat="1" ht="17.25" customHeight="1">
      <c r="A449" s="55" t="s">
        <v>86</v>
      </c>
      <c r="B449" s="11" t="s">
        <v>217</v>
      </c>
      <c r="C449" s="11">
        <v>100</v>
      </c>
      <c r="D449" s="11">
        <v>1.5</v>
      </c>
      <c r="E449" s="11">
        <v>0.5</v>
      </c>
      <c r="F449" s="68">
        <v>23</v>
      </c>
      <c r="G449" s="11">
        <v>95</v>
      </c>
      <c r="H449" s="68">
        <v>5</v>
      </c>
      <c r="M449" s="1"/>
    </row>
    <row r="450" spans="1:8" ht="17.25" customHeight="1">
      <c r="A450" s="10"/>
      <c r="B450" s="9"/>
      <c r="C450" s="11"/>
      <c r="D450" s="11"/>
      <c r="E450" s="11"/>
      <c r="F450" s="20"/>
      <c r="H450" s="11"/>
    </row>
    <row r="451" spans="1:8" ht="17.25" customHeight="1">
      <c r="A451" s="34" t="s">
        <v>16</v>
      </c>
      <c r="B451" s="35"/>
      <c r="C451" s="35"/>
      <c r="D451" s="36"/>
      <c r="E451" s="36"/>
      <c r="F451" s="36"/>
      <c r="G451" s="36"/>
      <c r="H451" s="8"/>
    </row>
    <row r="452" spans="1:10" s="42" customFormat="1" ht="17.25" customHeight="1">
      <c r="A452" s="41" t="s">
        <v>165</v>
      </c>
      <c r="B452" s="11" t="s">
        <v>166</v>
      </c>
      <c r="C452" s="11">
        <v>50</v>
      </c>
      <c r="D452" s="42">
        <v>0.68</v>
      </c>
      <c r="E452" s="11">
        <v>3.09</v>
      </c>
      <c r="F452" s="11">
        <v>4.22</v>
      </c>
      <c r="G452" s="11">
        <v>47.4</v>
      </c>
      <c r="H452" s="11">
        <v>5.1</v>
      </c>
      <c r="I452" s="11"/>
      <c r="J452" s="11"/>
    </row>
    <row r="453" spans="1:13" s="42" customFormat="1" ht="17.25" customHeight="1">
      <c r="A453" s="41" t="s">
        <v>228</v>
      </c>
      <c r="B453" s="11" t="s">
        <v>38</v>
      </c>
      <c r="C453" s="11">
        <v>50</v>
      </c>
      <c r="D453" s="42">
        <v>0.3</v>
      </c>
      <c r="E453" s="11">
        <v>0</v>
      </c>
      <c r="F453" s="11">
        <v>2.7</v>
      </c>
      <c r="G453" s="11">
        <v>8.2</v>
      </c>
      <c r="H453" s="11">
        <v>10.5</v>
      </c>
      <c r="I453" s="11"/>
      <c r="J453" s="11"/>
      <c r="M453" s="1"/>
    </row>
    <row r="454" spans="1:13" s="58" customFormat="1" ht="17.25" customHeight="1">
      <c r="A454" s="57" t="s">
        <v>195</v>
      </c>
      <c r="B454" s="55" t="s">
        <v>98</v>
      </c>
      <c r="C454" s="62">
        <v>200</v>
      </c>
      <c r="D454" s="11">
        <v>4.42</v>
      </c>
      <c r="E454" s="11">
        <v>3.95</v>
      </c>
      <c r="F454" s="20">
        <v>15.29</v>
      </c>
      <c r="G454" s="58">
        <v>114.4</v>
      </c>
      <c r="H454" s="11">
        <v>0.09</v>
      </c>
      <c r="M454" s="1"/>
    </row>
    <row r="455" spans="1:14" s="71" customFormat="1" ht="18" customHeight="1">
      <c r="A455" s="9" t="s">
        <v>262</v>
      </c>
      <c r="B455" s="9" t="s">
        <v>198</v>
      </c>
      <c r="C455" s="20">
        <v>80</v>
      </c>
      <c r="D455" s="64" t="s">
        <v>305</v>
      </c>
      <c r="E455" s="11">
        <v>9.43</v>
      </c>
      <c r="F455" s="20">
        <v>2.41</v>
      </c>
      <c r="G455" s="71">
        <v>137.58</v>
      </c>
      <c r="H455" s="11">
        <v>0.58</v>
      </c>
      <c r="N455" s="68"/>
    </row>
    <row r="456" spans="1:14" s="71" customFormat="1" ht="18" customHeight="1">
      <c r="A456" s="9" t="s">
        <v>264</v>
      </c>
      <c r="B456" s="9" t="s">
        <v>263</v>
      </c>
      <c r="C456" s="20">
        <v>130</v>
      </c>
      <c r="D456" s="11">
        <v>2.67</v>
      </c>
      <c r="E456" s="11">
        <v>4.18</v>
      </c>
      <c r="F456" s="20">
        <v>14.98</v>
      </c>
      <c r="G456" s="71">
        <v>108.29</v>
      </c>
      <c r="H456" s="64" t="s">
        <v>314</v>
      </c>
      <c r="N456" s="68"/>
    </row>
    <row r="457" spans="1:8" s="58" customFormat="1" ht="17.25" customHeight="1">
      <c r="A457" s="57" t="s">
        <v>196</v>
      </c>
      <c r="B457" s="55" t="s">
        <v>89</v>
      </c>
      <c r="C457" s="62">
        <v>200</v>
      </c>
      <c r="D457" s="11">
        <v>0.084</v>
      </c>
      <c r="E457" s="11">
        <v>0.094</v>
      </c>
      <c r="F457" s="11">
        <v>15.22</v>
      </c>
      <c r="G457" s="20">
        <v>62.07</v>
      </c>
      <c r="H457" s="11">
        <v>1</v>
      </c>
    </row>
    <row r="458" spans="1:8" s="58" customFormat="1" ht="17.25" customHeight="1">
      <c r="A458" s="105" t="s">
        <v>229</v>
      </c>
      <c r="B458" s="11" t="s">
        <v>207</v>
      </c>
      <c r="C458" s="60">
        <v>25</v>
      </c>
      <c r="D458" s="11">
        <v>1.9</v>
      </c>
      <c r="E458" s="11">
        <v>0.2</v>
      </c>
      <c r="F458" s="20">
        <v>12.3</v>
      </c>
      <c r="G458" s="58">
        <v>58.75</v>
      </c>
      <c r="H458" s="11">
        <v>0</v>
      </c>
    </row>
    <row r="459" spans="1:8" s="58" customFormat="1" ht="17.25" customHeight="1">
      <c r="A459" s="105" t="s">
        <v>230</v>
      </c>
      <c r="B459" s="61"/>
      <c r="C459" s="62">
        <v>25</v>
      </c>
      <c r="D459" s="11">
        <v>1.65</v>
      </c>
      <c r="E459" s="20">
        <v>0.28</v>
      </c>
      <c r="F459" s="11">
        <v>10.25</v>
      </c>
      <c r="G459" s="20">
        <v>51.5</v>
      </c>
      <c r="H459" s="11">
        <v>0</v>
      </c>
    </row>
    <row r="460" spans="1:13" ht="17.25" customHeight="1">
      <c r="A460" s="39" t="s">
        <v>23</v>
      </c>
      <c r="B460" s="37"/>
      <c r="C460" s="49">
        <f>C452+C454+C455+C456+C457+C458+C459</f>
        <v>710</v>
      </c>
      <c r="D460" s="49">
        <f>D452+D454+D456+D457+D458+D459</f>
        <v>11.404</v>
      </c>
      <c r="E460" s="49">
        <f>E452+E454+E455+E457+E458+E459</f>
        <v>17.044</v>
      </c>
      <c r="F460" s="49">
        <f>F452+F454+F455+F457+F458+F459</f>
        <v>59.69</v>
      </c>
      <c r="G460" s="49">
        <f>G452+G454+G455+G457+G458+G459</f>
        <v>471.7</v>
      </c>
      <c r="H460" s="49">
        <f>H452+H454+H455+H457+H458+H459</f>
        <v>6.77</v>
      </c>
      <c r="M460" s="58"/>
    </row>
    <row r="461" spans="4:13" ht="17.25" customHeight="1">
      <c r="D461" s="8"/>
      <c r="M461" s="58"/>
    </row>
    <row r="462" spans="1:13" ht="17.25" customHeight="1">
      <c r="A462" s="34" t="s">
        <v>11</v>
      </c>
      <c r="B462" s="35"/>
      <c r="C462" s="35"/>
      <c r="D462" s="36"/>
      <c r="E462" s="36"/>
      <c r="F462" s="36"/>
      <c r="G462" s="36"/>
      <c r="H462" s="8"/>
      <c r="M462" s="58"/>
    </row>
    <row r="463" spans="1:8" s="58" customFormat="1" ht="17.25" customHeight="1">
      <c r="A463" s="57" t="s">
        <v>156</v>
      </c>
      <c r="B463" s="11" t="s">
        <v>117</v>
      </c>
      <c r="C463" s="11">
        <v>190</v>
      </c>
      <c r="D463" s="11">
        <v>0.13</v>
      </c>
      <c r="E463" s="20">
        <v>0.03</v>
      </c>
      <c r="F463" s="58">
        <v>10.7</v>
      </c>
      <c r="G463" s="11">
        <v>43.83</v>
      </c>
      <c r="H463" s="58">
        <v>2.97</v>
      </c>
    </row>
    <row r="464" spans="1:8" ht="17.25" customHeight="1">
      <c r="A464" s="10" t="s">
        <v>197</v>
      </c>
      <c r="B464" s="9" t="s">
        <v>57</v>
      </c>
      <c r="C464" s="11">
        <v>60</v>
      </c>
      <c r="D464" s="11">
        <v>4.61</v>
      </c>
      <c r="E464" s="11">
        <v>4.41</v>
      </c>
      <c r="F464" s="20">
        <v>35.3</v>
      </c>
      <c r="G464" s="1">
        <v>199.3</v>
      </c>
      <c r="H464" s="11">
        <v>0.53</v>
      </c>
    </row>
    <row r="465" spans="1:8" ht="17.25" customHeight="1">
      <c r="A465" s="39" t="s">
        <v>23</v>
      </c>
      <c r="B465" s="37"/>
      <c r="C465" s="49">
        <f aca="true" t="shared" si="42" ref="C465:H465">SUM(C463:C464)</f>
        <v>250</v>
      </c>
      <c r="D465" s="49">
        <f t="shared" si="42"/>
        <v>4.74</v>
      </c>
      <c r="E465" s="49">
        <f t="shared" si="42"/>
        <v>4.44</v>
      </c>
      <c r="F465" s="49">
        <f t="shared" si="42"/>
        <v>46</v>
      </c>
      <c r="G465" s="49">
        <f t="shared" si="42"/>
        <v>243.13</v>
      </c>
      <c r="H465" s="49">
        <f t="shared" si="42"/>
        <v>3.5</v>
      </c>
    </row>
    <row r="466" spans="1:8" s="58" customFormat="1" ht="17.25" customHeight="1">
      <c r="A466" s="105"/>
      <c r="B466" s="61"/>
      <c r="C466" s="62"/>
      <c r="D466" s="11"/>
      <c r="E466" s="20"/>
      <c r="F466" s="11"/>
      <c r="G466" s="20"/>
      <c r="H466" s="11"/>
    </row>
    <row r="467" spans="1:13" ht="17.25" customHeight="1">
      <c r="A467" s="39" t="s">
        <v>13</v>
      </c>
      <c r="B467" s="37"/>
      <c r="C467" s="37"/>
      <c r="D467" s="38"/>
      <c r="E467" s="38"/>
      <c r="F467" s="38"/>
      <c r="G467" s="38"/>
      <c r="H467" s="17"/>
      <c r="M467" s="68"/>
    </row>
    <row r="468" spans="1:8" s="58" customFormat="1" ht="33" customHeight="1">
      <c r="A468" s="106" t="s">
        <v>303</v>
      </c>
      <c r="B468" s="87" t="s">
        <v>261</v>
      </c>
      <c r="C468" s="62">
        <v>190</v>
      </c>
      <c r="D468" s="11">
        <v>22.92</v>
      </c>
      <c r="E468" s="11">
        <v>10.81</v>
      </c>
      <c r="F468" s="20">
        <v>27.22</v>
      </c>
      <c r="G468" s="58">
        <v>297.81</v>
      </c>
      <c r="H468" s="11">
        <v>2.05</v>
      </c>
    </row>
    <row r="469" spans="1:14" ht="19.5" customHeight="1">
      <c r="A469" s="10" t="s">
        <v>174</v>
      </c>
      <c r="B469" s="9" t="s">
        <v>56</v>
      </c>
      <c r="C469" s="79">
        <v>200</v>
      </c>
      <c r="D469" s="20">
        <v>0.32</v>
      </c>
      <c r="E469" s="20">
        <v>0.04</v>
      </c>
      <c r="F469" s="20">
        <v>13.94</v>
      </c>
      <c r="G469" s="1">
        <v>57.46</v>
      </c>
      <c r="H469" s="11">
        <v>69</v>
      </c>
      <c r="N469" s="71"/>
    </row>
    <row r="470" spans="1:8" s="58" customFormat="1" ht="17.25" customHeight="1">
      <c r="A470" s="105" t="s">
        <v>229</v>
      </c>
      <c r="B470" s="11" t="s">
        <v>207</v>
      </c>
      <c r="C470" s="62">
        <v>30</v>
      </c>
      <c r="D470" s="11">
        <v>2.28</v>
      </c>
      <c r="E470" s="20">
        <v>0.24</v>
      </c>
      <c r="F470" s="11">
        <v>14.76</v>
      </c>
      <c r="G470" s="20">
        <v>70.5</v>
      </c>
      <c r="H470" s="11">
        <v>0</v>
      </c>
    </row>
    <row r="471" spans="1:8" s="58" customFormat="1" ht="17.25" customHeight="1">
      <c r="A471" s="105" t="s">
        <v>230</v>
      </c>
      <c r="B471" s="61" t="s">
        <v>207</v>
      </c>
      <c r="C471" s="62">
        <v>30</v>
      </c>
      <c r="D471" s="11">
        <v>2.28</v>
      </c>
      <c r="E471" s="20">
        <v>0.24</v>
      </c>
      <c r="F471" s="11">
        <v>14.76</v>
      </c>
      <c r="G471" s="20">
        <v>70.5</v>
      </c>
      <c r="H471" s="11">
        <v>0</v>
      </c>
    </row>
    <row r="472" spans="1:13" ht="17.25" customHeight="1">
      <c r="A472" s="7" t="s">
        <v>23</v>
      </c>
      <c r="B472" s="14"/>
      <c r="C472" s="80">
        <f aca="true" t="shared" si="43" ref="C472:H472">C468+C469+C470+C471</f>
        <v>450</v>
      </c>
      <c r="D472" s="80">
        <f t="shared" si="43"/>
        <v>27.800000000000004</v>
      </c>
      <c r="E472" s="80">
        <f t="shared" si="43"/>
        <v>11.33</v>
      </c>
      <c r="F472" s="80">
        <f t="shared" si="43"/>
        <v>70.67999999999999</v>
      </c>
      <c r="G472" s="80">
        <f t="shared" si="43"/>
        <v>496.27</v>
      </c>
      <c r="H472" s="80">
        <f t="shared" si="43"/>
        <v>71.05</v>
      </c>
      <c r="M472" s="58"/>
    </row>
    <row r="473" spans="1:244" ht="17.25" customHeight="1">
      <c r="A473" s="26" t="s">
        <v>4</v>
      </c>
      <c r="B473" s="26"/>
      <c r="C473" s="26"/>
      <c r="D473" s="26">
        <f>D447+D449+D460+D465+D472</f>
        <v>55.504000000000005</v>
      </c>
      <c r="E473" s="26">
        <f>E447+E449+E460+E465+E472</f>
        <v>48.193999999999996</v>
      </c>
      <c r="F473" s="26">
        <f>F447+F449+F460+F465+F472</f>
        <v>240.58999999999997</v>
      </c>
      <c r="G473" s="26">
        <f>G447+G449+G460+G465+G472</f>
        <v>1677.4899999999998</v>
      </c>
      <c r="H473" s="26">
        <f>H447+H449+H460+H465+H472</f>
        <v>88.28999999999999</v>
      </c>
      <c r="I473" s="26"/>
      <c r="J473" s="26"/>
      <c r="K473" s="26"/>
      <c r="L473" s="26"/>
      <c r="M473" s="58"/>
      <c r="N473" s="26"/>
      <c r="O473" s="26"/>
      <c r="P473" s="26"/>
      <c r="Q473" s="26"/>
      <c r="R473" s="26"/>
      <c r="S473" s="26"/>
      <c r="T473" s="26"/>
      <c r="U473" s="26" t="s">
        <v>4</v>
      </c>
      <c r="V473" s="26" t="s">
        <v>4</v>
      </c>
      <c r="W473" s="26" t="s">
        <v>4</v>
      </c>
      <c r="X473" s="26" t="s">
        <v>4</v>
      </c>
      <c r="Y473" s="26" t="s">
        <v>4</v>
      </c>
      <c r="Z473" s="26" t="s">
        <v>4</v>
      </c>
      <c r="AA473" s="26" t="s">
        <v>4</v>
      </c>
      <c r="AB473" s="26" t="s">
        <v>4</v>
      </c>
      <c r="AC473" s="26" t="s">
        <v>4</v>
      </c>
      <c r="AD473" s="26" t="s">
        <v>4</v>
      </c>
      <c r="AE473" s="26" t="s">
        <v>4</v>
      </c>
      <c r="AF473" s="26" t="s">
        <v>4</v>
      </c>
      <c r="AG473" s="26" t="s">
        <v>4</v>
      </c>
      <c r="AH473" s="26" t="s">
        <v>4</v>
      </c>
      <c r="AI473" s="26" t="s">
        <v>4</v>
      </c>
      <c r="AJ473" s="26" t="s">
        <v>4</v>
      </c>
      <c r="AK473" s="26" t="s">
        <v>4</v>
      </c>
      <c r="AL473" s="26" t="s">
        <v>4</v>
      </c>
      <c r="AM473" s="26" t="s">
        <v>4</v>
      </c>
      <c r="AN473" s="26" t="s">
        <v>4</v>
      </c>
      <c r="AO473" s="26" t="s">
        <v>4</v>
      </c>
      <c r="AP473" s="26" t="s">
        <v>4</v>
      </c>
      <c r="AQ473" s="26" t="s">
        <v>4</v>
      </c>
      <c r="AR473" s="26" t="s">
        <v>4</v>
      </c>
      <c r="AS473" s="26" t="s">
        <v>4</v>
      </c>
      <c r="AT473" s="26" t="s">
        <v>4</v>
      </c>
      <c r="AU473" s="26" t="s">
        <v>4</v>
      </c>
      <c r="AV473" s="26" t="s">
        <v>4</v>
      </c>
      <c r="AW473" s="26" t="s">
        <v>4</v>
      </c>
      <c r="AX473" s="26" t="s">
        <v>4</v>
      </c>
      <c r="AY473" s="26" t="s">
        <v>4</v>
      </c>
      <c r="AZ473" s="26" t="s">
        <v>4</v>
      </c>
      <c r="BA473" s="26" t="s">
        <v>4</v>
      </c>
      <c r="BB473" s="26" t="s">
        <v>4</v>
      </c>
      <c r="BC473" s="26" t="s">
        <v>4</v>
      </c>
      <c r="BD473" s="26" t="s">
        <v>4</v>
      </c>
      <c r="BE473" s="26" t="s">
        <v>4</v>
      </c>
      <c r="BF473" s="26" t="s">
        <v>4</v>
      </c>
      <c r="BG473" s="26" t="s">
        <v>4</v>
      </c>
      <c r="BH473" s="26" t="s">
        <v>4</v>
      </c>
      <c r="BI473" s="26" t="s">
        <v>4</v>
      </c>
      <c r="BJ473" s="26" t="s">
        <v>4</v>
      </c>
      <c r="BK473" s="26" t="s">
        <v>4</v>
      </c>
      <c r="BL473" s="26" t="s">
        <v>4</v>
      </c>
      <c r="BM473" s="26" t="s">
        <v>4</v>
      </c>
      <c r="BN473" s="26" t="s">
        <v>4</v>
      </c>
      <c r="BO473" s="26" t="s">
        <v>4</v>
      </c>
      <c r="BP473" s="26" t="s">
        <v>4</v>
      </c>
      <c r="BQ473" s="26" t="s">
        <v>4</v>
      </c>
      <c r="BR473" s="26" t="s">
        <v>4</v>
      </c>
      <c r="BS473" s="26" t="s">
        <v>4</v>
      </c>
      <c r="BT473" s="26" t="s">
        <v>4</v>
      </c>
      <c r="BU473" s="26" t="s">
        <v>4</v>
      </c>
      <c r="BV473" s="26" t="s">
        <v>4</v>
      </c>
      <c r="BW473" s="26" t="s">
        <v>4</v>
      </c>
      <c r="BX473" s="26" t="s">
        <v>4</v>
      </c>
      <c r="BY473" s="26" t="s">
        <v>4</v>
      </c>
      <c r="BZ473" s="26" t="s">
        <v>4</v>
      </c>
      <c r="CA473" s="26" t="s">
        <v>4</v>
      </c>
      <c r="CB473" s="26" t="s">
        <v>4</v>
      </c>
      <c r="CC473" s="26" t="s">
        <v>4</v>
      </c>
      <c r="CD473" s="26" t="s">
        <v>4</v>
      </c>
      <c r="CE473" s="26" t="s">
        <v>4</v>
      </c>
      <c r="CF473" s="26" t="s">
        <v>4</v>
      </c>
      <c r="CG473" s="26" t="s">
        <v>4</v>
      </c>
      <c r="CH473" s="26" t="s">
        <v>4</v>
      </c>
      <c r="CI473" s="26" t="s">
        <v>4</v>
      </c>
      <c r="CJ473" s="26" t="s">
        <v>4</v>
      </c>
      <c r="CK473" s="26" t="s">
        <v>4</v>
      </c>
      <c r="CL473" s="26" t="s">
        <v>4</v>
      </c>
      <c r="CM473" s="26" t="s">
        <v>4</v>
      </c>
      <c r="CN473" s="26" t="s">
        <v>4</v>
      </c>
      <c r="CO473" s="26" t="s">
        <v>4</v>
      </c>
      <c r="CP473" s="26" t="s">
        <v>4</v>
      </c>
      <c r="CQ473" s="26" t="s">
        <v>4</v>
      </c>
      <c r="CR473" s="26" t="s">
        <v>4</v>
      </c>
      <c r="CS473" s="26" t="s">
        <v>4</v>
      </c>
      <c r="CT473" s="26" t="s">
        <v>4</v>
      </c>
      <c r="CU473" s="26" t="s">
        <v>4</v>
      </c>
      <c r="CV473" s="26" t="s">
        <v>4</v>
      </c>
      <c r="CW473" s="26" t="s">
        <v>4</v>
      </c>
      <c r="CX473" s="26" t="s">
        <v>4</v>
      </c>
      <c r="CY473" s="26" t="s">
        <v>4</v>
      </c>
      <c r="CZ473" s="26" t="s">
        <v>4</v>
      </c>
      <c r="DA473" s="26" t="s">
        <v>4</v>
      </c>
      <c r="DB473" s="26" t="s">
        <v>4</v>
      </c>
      <c r="DC473" s="26" t="s">
        <v>4</v>
      </c>
      <c r="DD473" s="26" t="s">
        <v>4</v>
      </c>
      <c r="DE473" s="26" t="s">
        <v>4</v>
      </c>
      <c r="DF473" s="26" t="s">
        <v>4</v>
      </c>
      <c r="DG473" s="26" t="s">
        <v>4</v>
      </c>
      <c r="DH473" s="26" t="s">
        <v>4</v>
      </c>
      <c r="DI473" s="26" t="s">
        <v>4</v>
      </c>
      <c r="DJ473" s="26" t="s">
        <v>4</v>
      </c>
      <c r="DK473" s="26" t="s">
        <v>4</v>
      </c>
      <c r="DL473" s="26" t="s">
        <v>4</v>
      </c>
      <c r="DM473" s="26" t="s">
        <v>4</v>
      </c>
      <c r="DN473" s="26" t="s">
        <v>4</v>
      </c>
      <c r="DO473" s="26" t="s">
        <v>4</v>
      </c>
      <c r="DP473" s="26" t="s">
        <v>4</v>
      </c>
      <c r="DQ473" s="26" t="s">
        <v>4</v>
      </c>
      <c r="DR473" s="26" t="s">
        <v>4</v>
      </c>
      <c r="DS473" s="26" t="s">
        <v>4</v>
      </c>
      <c r="DT473" s="26" t="s">
        <v>4</v>
      </c>
      <c r="DU473" s="26" t="s">
        <v>4</v>
      </c>
      <c r="DV473" s="26" t="s">
        <v>4</v>
      </c>
      <c r="DW473" s="26" t="s">
        <v>4</v>
      </c>
      <c r="DX473" s="26" t="s">
        <v>4</v>
      </c>
      <c r="DY473" s="26" t="s">
        <v>4</v>
      </c>
      <c r="DZ473" s="26" t="s">
        <v>4</v>
      </c>
      <c r="EA473" s="26" t="s">
        <v>4</v>
      </c>
      <c r="EB473" s="26" t="s">
        <v>4</v>
      </c>
      <c r="EC473" s="26" t="s">
        <v>4</v>
      </c>
      <c r="ED473" s="26" t="s">
        <v>4</v>
      </c>
      <c r="EE473" s="26" t="s">
        <v>4</v>
      </c>
      <c r="EF473" s="26" t="s">
        <v>4</v>
      </c>
      <c r="EG473" s="26" t="s">
        <v>4</v>
      </c>
      <c r="EH473" s="26" t="s">
        <v>4</v>
      </c>
      <c r="EI473" s="26" t="s">
        <v>4</v>
      </c>
      <c r="EJ473" s="26" t="s">
        <v>4</v>
      </c>
      <c r="EK473" s="26" t="s">
        <v>4</v>
      </c>
      <c r="EL473" s="26" t="s">
        <v>4</v>
      </c>
      <c r="EM473" s="26" t="s">
        <v>4</v>
      </c>
      <c r="EN473" s="26" t="s">
        <v>4</v>
      </c>
      <c r="EO473" s="26" t="s">
        <v>4</v>
      </c>
      <c r="EP473" s="26" t="s">
        <v>4</v>
      </c>
      <c r="EQ473" s="26" t="s">
        <v>4</v>
      </c>
      <c r="ER473" s="26" t="s">
        <v>4</v>
      </c>
      <c r="ES473" s="26" t="s">
        <v>4</v>
      </c>
      <c r="ET473" s="26" t="s">
        <v>4</v>
      </c>
      <c r="EU473" s="26" t="s">
        <v>4</v>
      </c>
      <c r="EV473" s="26" t="s">
        <v>4</v>
      </c>
      <c r="EW473" s="26" t="s">
        <v>4</v>
      </c>
      <c r="EX473" s="26" t="s">
        <v>4</v>
      </c>
      <c r="EY473" s="26" t="s">
        <v>4</v>
      </c>
      <c r="EZ473" s="26" t="s">
        <v>4</v>
      </c>
      <c r="FA473" s="26" t="s">
        <v>4</v>
      </c>
      <c r="FB473" s="26" t="s">
        <v>4</v>
      </c>
      <c r="FC473" s="26" t="s">
        <v>4</v>
      </c>
      <c r="FD473" s="26" t="s">
        <v>4</v>
      </c>
      <c r="FE473" s="26" t="s">
        <v>4</v>
      </c>
      <c r="FF473" s="26" t="s">
        <v>4</v>
      </c>
      <c r="FG473" s="26" t="s">
        <v>4</v>
      </c>
      <c r="FH473" s="26" t="s">
        <v>4</v>
      </c>
      <c r="FI473" s="26" t="s">
        <v>4</v>
      </c>
      <c r="FJ473" s="26" t="s">
        <v>4</v>
      </c>
      <c r="FK473" s="26" t="s">
        <v>4</v>
      </c>
      <c r="FL473" s="26" t="s">
        <v>4</v>
      </c>
      <c r="FM473" s="26" t="s">
        <v>4</v>
      </c>
      <c r="FN473" s="26" t="s">
        <v>4</v>
      </c>
      <c r="FO473" s="26" t="s">
        <v>4</v>
      </c>
      <c r="FP473" s="26" t="s">
        <v>4</v>
      </c>
      <c r="FQ473" s="26" t="s">
        <v>4</v>
      </c>
      <c r="FR473" s="26" t="s">
        <v>4</v>
      </c>
      <c r="FS473" s="26" t="s">
        <v>4</v>
      </c>
      <c r="FT473" s="26" t="s">
        <v>4</v>
      </c>
      <c r="FU473" s="26" t="s">
        <v>4</v>
      </c>
      <c r="FV473" s="26" t="s">
        <v>4</v>
      </c>
      <c r="FW473" s="26" t="s">
        <v>4</v>
      </c>
      <c r="FX473" s="26" t="s">
        <v>4</v>
      </c>
      <c r="FY473" s="26" t="s">
        <v>4</v>
      </c>
      <c r="FZ473" s="26" t="s">
        <v>4</v>
      </c>
      <c r="GA473" s="26" t="s">
        <v>4</v>
      </c>
      <c r="GB473" s="26" t="s">
        <v>4</v>
      </c>
      <c r="GC473" s="26" t="s">
        <v>4</v>
      </c>
      <c r="GD473" s="26" t="s">
        <v>4</v>
      </c>
      <c r="GE473" s="26" t="s">
        <v>4</v>
      </c>
      <c r="GF473" s="26" t="s">
        <v>4</v>
      </c>
      <c r="GG473" s="26" t="s">
        <v>4</v>
      </c>
      <c r="GH473" s="26" t="s">
        <v>4</v>
      </c>
      <c r="GI473" s="26" t="s">
        <v>4</v>
      </c>
      <c r="GJ473" s="26" t="s">
        <v>4</v>
      </c>
      <c r="GK473" s="26" t="s">
        <v>4</v>
      </c>
      <c r="GL473" s="26" t="s">
        <v>4</v>
      </c>
      <c r="GM473" s="26" t="s">
        <v>4</v>
      </c>
      <c r="GN473" s="26" t="s">
        <v>4</v>
      </c>
      <c r="GO473" s="26" t="s">
        <v>4</v>
      </c>
      <c r="GP473" s="26" t="s">
        <v>4</v>
      </c>
      <c r="GQ473" s="26" t="s">
        <v>4</v>
      </c>
      <c r="GR473" s="26" t="s">
        <v>4</v>
      </c>
      <c r="GS473" s="26" t="s">
        <v>4</v>
      </c>
      <c r="GT473" s="26" t="s">
        <v>4</v>
      </c>
      <c r="GU473" s="26" t="s">
        <v>4</v>
      </c>
      <c r="GV473" s="26" t="s">
        <v>4</v>
      </c>
      <c r="GW473" s="26" t="s">
        <v>4</v>
      </c>
      <c r="GX473" s="26" t="s">
        <v>4</v>
      </c>
      <c r="GY473" s="26" t="s">
        <v>4</v>
      </c>
      <c r="GZ473" s="26" t="s">
        <v>4</v>
      </c>
      <c r="HA473" s="26" t="s">
        <v>4</v>
      </c>
      <c r="HB473" s="26" t="s">
        <v>4</v>
      </c>
      <c r="HC473" s="26" t="s">
        <v>4</v>
      </c>
      <c r="HD473" s="26" t="s">
        <v>4</v>
      </c>
      <c r="HE473" s="26" t="s">
        <v>4</v>
      </c>
      <c r="HF473" s="26" t="s">
        <v>4</v>
      </c>
      <c r="HG473" s="26" t="s">
        <v>4</v>
      </c>
      <c r="HH473" s="26" t="s">
        <v>4</v>
      </c>
      <c r="HI473" s="26" t="s">
        <v>4</v>
      </c>
      <c r="HJ473" s="26" t="s">
        <v>4</v>
      </c>
      <c r="HK473" s="26" t="s">
        <v>4</v>
      </c>
      <c r="HL473" s="26" t="s">
        <v>4</v>
      </c>
      <c r="HM473" s="26" t="s">
        <v>4</v>
      </c>
      <c r="HN473" s="26" t="s">
        <v>4</v>
      </c>
      <c r="HO473" s="26" t="s">
        <v>4</v>
      </c>
      <c r="HP473" s="26" t="s">
        <v>4</v>
      </c>
      <c r="HQ473" s="26" t="s">
        <v>4</v>
      </c>
      <c r="HR473" s="26" t="s">
        <v>4</v>
      </c>
      <c r="HS473" s="26" t="s">
        <v>4</v>
      </c>
      <c r="HT473" s="26" t="s">
        <v>4</v>
      </c>
      <c r="HU473" s="26" t="s">
        <v>4</v>
      </c>
      <c r="HV473" s="26" t="s">
        <v>4</v>
      </c>
      <c r="HW473" s="26" t="s">
        <v>4</v>
      </c>
      <c r="HX473" s="26" t="s">
        <v>4</v>
      </c>
      <c r="HY473" s="26" t="s">
        <v>4</v>
      </c>
      <c r="HZ473" s="26" t="s">
        <v>4</v>
      </c>
      <c r="IA473" s="26" t="s">
        <v>4</v>
      </c>
      <c r="IB473" s="26" t="s">
        <v>4</v>
      </c>
      <c r="IC473" s="26" t="s">
        <v>4</v>
      </c>
      <c r="ID473" s="26" t="s">
        <v>4</v>
      </c>
      <c r="IE473" s="26" t="s">
        <v>4</v>
      </c>
      <c r="IF473" s="26" t="s">
        <v>4</v>
      </c>
      <c r="IG473" s="26" t="s">
        <v>4</v>
      </c>
      <c r="IH473" s="26" t="s">
        <v>4</v>
      </c>
      <c r="II473" s="26" t="s">
        <v>4</v>
      </c>
      <c r="IJ473" s="26" t="s">
        <v>4</v>
      </c>
    </row>
    <row r="474" spans="1:13" ht="17.25" customHeight="1">
      <c r="A474" s="81" t="s">
        <v>234</v>
      </c>
      <c r="B474" s="116" t="s">
        <v>59</v>
      </c>
      <c r="C474" s="117"/>
      <c r="D474" s="117"/>
      <c r="E474" s="11"/>
      <c r="F474" s="11"/>
      <c r="H474" s="11"/>
      <c r="M474" s="68"/>
    </row>
    <row r="475" spans="1:8" ht="17.25" customHeight="1">
      <c r="A475" s="2" t="s">
        <v>73</v>
      </c>
      <c r="D475" s="8"/>
      <c r="E475" s="8"/>
      <c r="F475" s="8"/>
      <c r="G475" s="8"/>
      <c r="H475" s="8"/>
    </row>
    <row r="476" spans="1:13" ht="17.25" customHeight="1">
      <c r="A476" s="2" t="s">
        <v>15</v>
      </c>
      <c r="D476" s="8"/>
      <c r="E476" s="8"/>
      <c r="F476" s="8"/>
      <c r="G476" s="8"/>
      <c r="H476" s="8"/>
      <c r="M476" s="26"/>
    </row>
    <row r="477" spans="1:8" ht="19.5" customHeight="1">
      <c r="A477" s="10" t="s">
        <v>129</v>
      </c>
      <c r="B477" s="9" t="s">
        <v>130</v>
      </c>
      <c r="C477" s="11">
        <v>200</v>
      </c>
      <c r="D477" s="11">
        <v>4.74</v>
      </c>
      <c r="E477" s="11">
        <v>6.06</v>
      </c>
      <c r="F477" s="20">
        <v>24.14</v>
      </c>
      <c r="G477" s="1">
        <v>170.06</v>
      </c>
      <c r="H477" s="11">
        <v>0.4</v>
      </c>
    </row>
    <row r="478" spans="1:8" s="58" customFormat="1" ht="17.25" customHeight="1">
      <c r="A478" s="57" t="s">
        <v>188</v>
      </c>
      <c r="B478" s="55" t="s">
        <v>116</v>
      </c>
      <c r="C478" s="62">
        <v>180</v>
      </c>
      <c r="D478" s="11">
        <v>3.11</v>
      </c>
      <c r="E478" s="11">
        <v>2.87</v>
      </c>
      <c r="F478" s="20">
        <v>14.78</v>
      </c>
      <c r="G478" s="58">
        <v>97.36</v>
      </c>
      <c r="H478" s="11">
        <v>1.43</v>
      </c>
    </row>
    <row r="479" spans="1:8" ht="17.25" customHeight="1">
      <c r="A479" s="10" t="s">
        <v>210</v>
      </c>
      <c r="B479" s="9" t="s">
        <v>211</v>
      </c>
      <c r="C479" s="20">
        <v>7</v>
      </c>
      <c r="D479" s="11">
        <v>0.09</v>
      </c>
      <c r="E479" s="11">
        <v>7.11</v>
      </c>
      <c r="F479" s="20">
        <v>0.14</v>
      </c>
      <c r="G479" s="1">
        <v>64.87</v>
      </c>
      <c r="H479" s="11">
        <v>0</v>
      </c>
    </row>
    <row r="480" spans="1:8" s="58" customFormat="1" ht="17.25" customHeight="1">
      <c r="A480" s="1" t="s">
        <v>244</v>
      </c>
      <c r="B480" s="59" t="s">
        <v>207</v>
      </c>
      <c r="C480" s="62">
        <v>25</v>
      </c>
      <c r="D480" s="11">
        <v>1.92</v>
      </c>
      <c r="E480" s="20">
        <v>0.76</v>
      </c>
      <c r="F480" s="11">
        <v>13.33</v>
      </c>
      <c r="G480" s="20">
        <v>58.75</v>
      </c>
      <c r="H480" s="11">
        <v>0</v>
      </c>
    </row>
    <row r="481" spans="1:13" ht="17.25" customHeight="1">
      <c r="A481" s="39" t="s">
        <v>23</v>
      </c>
      <c r="B481" s="37"/>
      <c r="C481" s="114">
        <f aca="true" t="shared" si="44" ref="C481:H481">SUM(C477:C480)</f>
        <v>412</v>
      </c>
      <c r="D481" s="40">
        <f t="shared" si="44"/>
        <v>9.86</v>
      </c>
      <c r="E481" s="40">
        <f t="shared" si="44"/>
        <v>16.8</v>
      </c>
      <c r="F481" s="40">
        <f t="shared" si="44"/>
        <v>52.39</v>
      </c>
      <c r="G481" s="40">
        <f t="shared" si="44"/>
        <v>391.04</v>
      </c>
      <c r="H481" s="40">
        <f t="shared" si="44"/>
        <v>1.83</v>
      </c>
      <c r="M481" s="58"/>
    </row>
    <row r="482" spans="1:8" ht="19.5" customHeight="1">
      <c r="A482" s="10"/>
      <c r="B482" s="9"/>
      <c r="C482" s="11"/>
      <c r="D482" s="11"/>
      <c r="E482" s="11"/>
      <c r="F482" s="20"/>
      <c r="H482" s="11"/>
    </row>
    <row r="483" spans="1:13" ht="17.25" customHeight="1">
      <c r="A483" s="39" t="s">
        <v>29</v>
      </c>
      <c r="B483" s="37"/>
      <c r="C483" s="49"/>
      <c r="D483" s="40"/>
      <c r="E483" s="40"/>
      <c r="F483" s="40"/>
      <c r="G483" s="40"/>
      <c r="H483" s="16"/>
      <c r="M483" s="58"/>
    </row>
    <row r="484" spans="1:14" s="68" customFormat="1" ht="17.25" customHeight="1">
      <c r="A484" s="55" t="s">
        <v>236</v>
      </c>
      <c r="B484" s="61" t="s">
        <v>144</v>
      </c>
      <c r="C484" s="62">
        <v>180</v>
      </c>
      <c r="D484" s="11">
        <v>0.72</v>
      </c>
      <c r="E484" s="11">
        <v>0.54</v>
      </c>
      <c r="F484" s="11">
        <v>19.8</v>
      </c>
      <c r="G484" s="68">
        <v>81.9</v>
      </c>
      <c r="H484" s="11">
        <v>10</v>
      </c>
      <c r="N484" s="58"/>
    </row>
    <row r="485" spans="1:8" ht="17.25" customHeight="1">
      <c r="A485" s="7"/>
      <c r="B485" s="14"/>
      <c r="C485" s="14"/>
      <c r="D485" s="16"/>
      <c r="E485" s="16"/>
      <c r="F485" s="16"/>
      <c r="G485" s="16"/>
      <c r="H485" s="16"/>
    </row>
    <row r="486" spans="1:8" ht="17.25" customHeight="1">
      <c r="A486" s="34" t="s">
        <v>16</v>
      </c>
      <c r="B486" s="35"/>
      <c r="C486" s="35"/>
      <c r="D486" s="36"/>
      <c r="E486" s="36"/>
      <c r="F486" s="36"/>
      <c r="G486" s="36"/>
      <c r="H486" s="8"/>
    </row>
    <row r="487" spans="1:10" s="42" customFormat="1" ht="17.25" customHeight="1">
      <c r="A487" s="41" t="s">
        <v>277</v>
      </c>
      <c r="B487" s="11" t="s">
        <v>278</v>
      </c>
      <c r="C487" s="11">
        <v>50</v>
      </c>
      <c r="D487" s="42">
        <v>0.75</v>
      </c>
      <c r="E487" s="11">
        <v>1.87</v>
      </c>
      <c r="F487" s="11">
        <v>3.12</v>
      </c>
      <c r="G487" s="11">
        <v>42.5</v>
      </c>
      <c r="H487" s="11">
        <v>1.25</v>
      </c>
      <c r="I487" s="11"/>
      <c r="J487" s="11"/>
    </row>
    <row r="488" spans="1:13" s="42" customFormat="1" ht="17.25" customHeight="1">
      <c r="A488" s="41" t="s">
        <v>228</v>
      </c>
      <c r="B488" s="11" t="s">
        <v>38</v>
      </c>
      <c r="C488" s="11">
        <v>50</v>
      </c>
      <c r="D488" s="42">
        <v>0.3</v>
      </c>
      <c r="E488" s="11">
        <v>0</v>
      </c>
      <c r="F488" s="11">
        <v>2.7</v>
      </c>
      <c r="G488" s="11">
        <v>8.2</v>
      </c>
      <c r="H488" s="11">
        <v>10.5</v>
      </c>
      <c r="I488" s="11"/>
      <c r="J488" s="11"/>
      <c r="M488" s="1"/>
    </row>
    <row r="489" spans="1:8" ht="17.25" customHeight="1">
      <c r="A489" s="10" t="s">
        <v>270</v>
      </c>
      <c r="B489" s="9" t="s">
        <v>46</v>
      </c>
      <c r="C489" s="79">
        <v>200</v>
      </c>
      <c r="D489" s="11">
        <v>3.63</v>
      </c>
      <c r="E489" s="11">
        <v>4.29</v>
      </c>
      <c r="F489" s="20">
        <v>9.43</v>
      </c>
      <c r="G489" s="1">
        <v>90.77</v>
      </c>
      <c r="H489" s="11">
        <v>4.26</v>
      </c>
    </row>
    <row r="490" spans="1:13" s="58" customFormat="1" ht="17.25" customHeight="1">
      <c r="A490" s="57" t="s">
        <v>272</v>
      </c>
      <c r="B490" s="55" t="s">
        <v>273</v>
      </c>
      <c r="C490" s="11">
        <v>70</v>
      </c>
      <c r="D490" s="12">
        <v>9.59</v>
      </c>
      <c r="E490" s="12">
        <v>7.19</v>
      </c>
      <c r="F490" s="12">
        <v>6.13</v>
      </c>
      <c r="G490" s="12">
        <v>127.6</v>
      </c>
      <c r="H490" s="12">
        <v>0.72</v>
      </c>
      <c r="M490" s="42"/>
    </row>
    <row r="491" spans="1:8" ht="18" customHeight="1">
      <c r="A491" s="10" t="s">
        <v>163</v>
      </c>
      <c r="B491" s="9" t="s">
        <v>90</v>
      </c>
      <c r="C491" s="11">
        <v>30</v>
      </c>
      <c r="D491" s="11">
        <v>0.16</v>
      </c>
      <c r="E491" s="11">
        <v>1.23</v>
      </c>
      <c r="F491" s="20">
        <v>1.57</v>
      </c>
      <c r="G491" s="1">
        <v>18.02</v>
      </c>
      <c r="H491" s="11">
        <v>0.52</v>
      </c>
    </row>
    <row r="492" spans="1:11" s="42" customFormat="1" ht="17.25" customHeight="1">
      <c r="A492" s="41" t="s">
        <v>271</v>
      </c>
      <c r="B492" s="63" t="s">
        <v>127</v>
      </c>
      <c r="C492" s="62">
        <v>130</v>
      </c>
      <c r="D492" s="42">
        <v>3.62</v>
      </c>
      <c r="E492" s="11">
        <v>4.33</v>
      </c>
      <c r="F492" s="11">
        <v>20.75</v>
      </c>
      <c r="G492" s="11">
        <v>136.5</v>
      </c>
      <c r="H492" s="11">
        <v>0</v>
      </c>
      <c r="I492" s="50"/>
      <c r="J492" s="50"/>
      <c r="K492" s="11"/>
    </row>
    <row r="493" spans="1:34" ht="17.25" customHeight="1">
      <c r="A493" s="10" t="s">
        <v>231</v>
      </c>
      <c r="B493" s="11" t="s">
        <v>118</v>
      </c>
      <c r="C493" s="11">
        <v>180</v>
      </c>
      <c r="D493" s="11">
        <v>0.1</v>
      </c>
      <c r="E493" s="20">
        <v>0</v>
      </c>
      <c r="F493" s="11">
        <v>15.17</v>
      </c>
      <c r="G493" s="20">
        <v>61.13</v>
      </c>
      <c r="H493" s="11">
        <v>0.36</v>
      </c>
      <c r="AH493" s="1">
        <f>AE493+AF493+AG493</f>
        <v>0</v>
      </c>
    </row>
    <row r="494" spans="1:8" s="58" customFormat="1" ht="17.25" customHeight="1">
      <c r="A494" s="105" t="s">
        <v>229</v>
      </c>
      <c r="B494" s="11" t="s">
        <v>207</v>
      </c>
      <c r="C494" s="60">
        <v>25</v>
      </c>
      <c r="D494" s="11">
        <v>1.9</v>
      </c>
      <c r="E494" s="11">
        <v>0.2</v>
      </c>
      <c r="F494" s="20">
        <v>12.3</v>
      </c>
      <c r="G494" s="58">
        <v>58.75</v>
      </c>
      <c r="H494" s="11">
        <v>0</v>
      </c>
    </row>
    <row r="495" spans="1:8" s="58" customFormat="1" ht="17.25" customHeight="1">
      <c r="A495" s="105" t="s">
        <v>230</v>
      </c>
      <c r="B495" s="61" t="s">
        <v>207</v>
      </c>
      <c r="C495" s="62">
        <v>30</v>
      </c>
      <c r="D495" s="11">
        <v>2.28</v>
      </c>
      <c r="E495" s="20">
        <v>0.24</v>
      </c>
      <c r="F495" s="11">
        <v>14.76</v>
      </c>
      <c r="G495" s="20">
        <v>70.5</v>
      </c>
      <c r="H495" s="11">
        <v>0</v>
      </c>
    </row>
    <row r="496" spans="1:9" ht="17.25" customHeight="1">
      <c r="A496" s="23" t="s">
        <v>23</v>
      </c>
      <c r="B496" s="9"/>
      <c r="C496" s="66">
        <f aca="true" t="shared" si="45" ref="C496:H496">C487+C489+C490+C491+C492+C493+C494+C495</f>
        <v>715</v>
      </c>
      <c r="D496" s="53">
        <f t="shared" si="45"/>
        <v>22.03</v>
      </c>
      <c r="E496" s="53">
        <f t="shared" si="45"/>
        <v>19.35</v>
      </c>
      <c r="F496" s="53">
        <f t="shared" si="45"/>
        <v>83.23</v>
      </c>
      <c r="G496" s="53">
        <f t="shared" si="45"/>
        <v>605.77</v>
      </c>
      <c r="H496" s="53">
        <f t="shared" si="45"/>
        <v>7.11</v>
      </c>
      <c r="I496" s="44"/>
    </row>
    <row r="497" spans="1:7" s="58" customFormat="1" ht="18" customHeight="1">
      <c r="A497" s="57"/>
      <c r="B497" s="11"/>
      <c r="C497" s="11"/>
      <c r="D497" s="11"/>
      <c r="E497" s="11"/>
      <c r="F497" s="20"/>
      <c r="G497" s="11"/>
    </row>
    <row r="498" spans="1:13" ht="17.25" customHeight="1">
      <c r="A498" s="34" t="s">
        <v>11</v>
      </c>
      <c r="B498" s="74"/>
      <c r="C498" s="35"/>
      <c r="D498" s="36"/>
      <c r="E498" s="36"/>
      <c r="F498" s="36"/>
      <c r="G498" s="36"/>
      <c r="H498" s="8"/>
      <c r="M498" s="58"/>
    </row>
    <row r="499" spans="1:13" s="58" customFormat="1" ht="18" customHeight="1">
      <c r="A499" s="57" t="s">
        <v>6</v>
      </c>
      <c r="B499" s="61" t="s">
        <v>113</v>
      </c>
      <c r="C499" s="62">
        <v>180</v>
      </c>
      <c r="D499" s="11">
        <v>0.06</v>
      </c>
      <c r="E499" s="11">
        <v>0.02</v>
      </c>
      <c r="F499" s="11">
        <v>9.99</v>
      </c>
      <c r="G499" s="20">
        <v>40</v>
      </c>
      <c r="H499" s="11">
        <v>0.03</v>
      </c>
      <c r="M499" s="1"/>
    </row>
    <row r="500" spans="1:14" s="58" customFormat="1" ht="17.25" customHeight="1">
      <c r="A500" s="57" t="s">
        <v>274</v>
      </c>
      <c r="B500" s="58" t="s">
        <v>275</v>
      </c>
      <c r="C500" s="20">
        <v>80</v>
      </c>
      <c r="D500" s="11">
        <v>11.06</v>
      </c>
      <c r="E500" s="11">
        <v>5.91</v>
      </c>
      <c r="F500" s="20">
        <v>27.59</v>
      </c>
      <c r="G500" s="58">
        <v>207.84</v>
      </c>
      <c r="H500" s="11">
        <v>0.03</v>
      </c>
      <c r="N500" s="1"/>
    </row>
    <row r="501" spans="1:13" s="2" customFormat="1" ht="17.25" customHeight="1">
      <c r="A501" s="23" t="s">
        <v>23</v>
      </c>
      <c r="B501" s="75"/>
      <c r="C501" s="44">
        <f aca="true" t="shared" si="46" ref="C501:H501">SUM(C499:C500)</f>
        <v>260</v>
      </c>
      <c r="D501" s="44">
        <f t="shared" si="46"/>
        <v>11.120000000000001</v>
      </c>
      <c r="E501" s="44">
        <f t="shared" si="46"/>
        <v>5.93</v>
      </c>
      <c r="F501" s="44">
        <f t="shared" si="46"/>
        <v>37.58</v>
      </c>
      <c r="G501" s="44">
        <f t="shared" si="46"/>
        <v>247.84</v>
      </c>
      <c r="H501" s="44">
        <f t="shared" si="46"/>
        <v>0.06</v>
      </c>
      <c r="M501" s="1"/>
    </row>
    <row r="502" spans="1:13" ht="17.25" customHeight="1">
      <c r="A502" s="10"/>
      <c r="B502" s="11"/>
      <c r="C502" s="11"/>
      <c r="D502" s="11"/>
      <c r="E502" s="20"/>
      <c r="F502" s="11"/>
      <c r="G502" s="20"/>
      <c r="H502" s="11"/>
      <c r="M502" s="58"/>
    </row>
    <row r="503" spans="1:13" ht="17.25" customHeight="1">
      <c r="A503" s="39" t="s">
        <v>13</v>
      </c>
      <c r="B503" s="76"/>
      <c r="C503" s="37"/>
      <c r="D503" s="38"/>
      <c r="E503" s="38"/>
      <c r="F503" s="38"/>
      <c r="G503" s="38"/>
      <c r="H503" s="17"/>
      <c r="M503" s="68"/>
    </row>
    <row r="504" spans="1:9" ht="18" customHeight="1">
      <c r="A504" s="10" t="s">
        <v>192</v>
      </c>
      <c r="B504" s="9" t="s">
        <v>125</v>
      </c>
      <c r="C504" s="11">
        <v>160</v>
      </c>
      <c r="D504" s="11">
        <v>10.18</v>
      </c>
      <c r="E504" s="11">
        <v>6.25</v>
      </c>
      <c r="F504" s="11">
        <v>27.33</v>
      </c>
      <c r="G504" s="20">
        <v>206</v>
      </c>
      <c r="H504" s="1">
        <v>5.43</v>
      </c>
      <c r="I504" s="11"/>
    </row>
    <row r="505" spans="1:8" ht="17.25" customHeight="1">
      <c r="A505" s="10" t="s">
        <v>140</v>
      </c>
      <c r="B505" s="9" t="s">
        <v>276</v>
      </c>
      <c r="C505" s="79">
        <v>30</v>
      </c>
      <c r="D505" s="11">
        <v>0.21</v>
      </c>
      <c r="E505" s="11">
        <v>0.38</v>
      </c>
      <c r="F505" s="20">
        <v>1.44</v>
      </c>
      <c r="G505" s="1">
        <v>9.98</v>
      </c>
      <c r="H505" s="11">
        <v>0.1</v>
      </c>
    </row>
    <row r="506" spans="1:8" s="58" customFormat="1" ht="17.25" customHeight="1">
      <c r="A506" s="57" t="s">
        <v>94</v>
      </c>
      <c r="B506" s="11" t="s">
        <v>202</v>
      </c>
      <c r="C506" s="20">
        <v>180</v>
      </c>
      <c r="D506" s="11">
        <v>0.11</v>
      </c>
      <c r="E506" s="20">
        <v>0.06</v>
      </c>
      <c r="F506" s="58">
        <v>23.5</v>
      </c>
      <c r="G506" s="12">
        <v>94.99</v>
      </c>
      <c r="H506" s="58">
        <v>4.88</v>
      </c>
    </row>
    <row r="507" spans="1:8" s="58" customFormat="1" ht="17.25" customHeight="1">
      <c r="A507" s="105" t="s">
        <v>229</v>
      </c>
      <c r="B507" s="61" t="s">
        <v>207</v>
      </c>
      <c r="C507" s="60">
        <v>30</v>
      </c>
      <c r="D507" s="11">
        <v>1.86</v>
      </c>
      <c r="E507" s="11">
        <v>0.73</v>
      </c>
      <c r="F507" s="20">
        <v>14.76</v>
      </c>
      <c r="G507" s="58">
        <v>70.5</v>
      </c>
      <c r="H507" s="11">
        <v>0</v>
      </c>
    </row>
    <row r="508" spans="1:13" s="68" customFormat="1" ht="17.25" customHeight="1">
      <c r="A508" s="55" t="s">
        <v>86</v>
      </c>
      <c r="B508" s="11" t="s">
        <v>217</v>
      </c>
      <c r="C508" s="11">
        <v>50</v>
      </c>
      <c r="D508" s="11">
        <v>0.75</v>
      </c>
      <c r="E508" s="11">
        <v>0.25</v>
      </c>
      <c r="F508" s="68">
        <v>11.5</v>
      </c>
      <c r="G508" s="11">
        <v>47.5</v>
      </c>
      <c r="H508" s="68">
        <v>2.5</v>
      </c>
      <c r="M508" s="58"/>
    </row>
    <row r="509" spans="1:13" ht="17.25" customHeight="1">
      <c r="A509" s="2" t="s">
        <v>23</v>
      </c>
      <c r="B509" s="77"/>
      <c r="C509" s="2">
        <f aca="true" t="shared" si="47" ref="C509:H509">SUM(C504:C508)</f>
        <v>450</v>
      </c>
      <c r="D509" s="2">
        <f t="shared" si="47"/>
        <v>13.11</v>
      </c>
      <c r="E509" s="2">
        <f t="shared" si="47"/>
        <v>7.67</v>
      </c>
      <c r="F509" s="2">
        <f t="shared" si="47"/>
        <v>78.53</v>
      </c>
      <c r="G509" s="2">
        <f t="shared" si="47"/>
        <v>428.96999999999997</v>
      </c>
      <c r="H509" s="2">
        <f t="shared" si="47"/>
        <v>12.91</v>
      </c>
      <c r="M509" s="58"/>
    </row>
    <row r="510" spans="1:8" ht="19.5" customHeight="1">
      <c r="A510" s="10"/>
      <c r="B510" s="9"/>
      <c r="C510" s="11"/>
      <c r="D510" s="11"/>
      <c r="E510" s="11"/>
      <c r="F510" s="20"/>
      <c r="H510" s="11"/>
    </row>
    <row r="511" spans="1:13" ht="17.25" customHeight="1">
      <c r="A511" s="26" t="s">
        <v>4</v>
      </c>
      <c r="B511" s="26"/>
      <c r="C511" s="22"/>
      <c r="D511" s="13">
        <f>D481+D484+D496+D501+D509</f>
        <v>56.84</v>
      </c>
      <c r="E511" s="13">
        <f>E481+E484+E496+E501+E509</f>
        <v>50.29</v>
      </c>
      <c r="F511" s="13">
        <f>F481+F484+F496+F501+F509</f>
        <v>271.53</v>
      </c>
      <c r="G511" s="13">
        <f>G481+G484+G496+G501+G509</f>
        <v>1755.52</v>
      </c>
      <c r="H511" s="13">
        <f>H481+H484+H496+H501+H509</f>
        <v>31.91</v>
      </c>
      <c r="I511" s="27"/>
      <c r="M511" s="68"/>
    </row>
    <row r="512" spans="1:8" ht="17.25" customHeight="1">
      <c r="A512" s="81" t="s">
        <v>234</v>
      </c>
      <c r="B512" s="116" t="s">
        <v>59</v>
      </c>
      <c r="C512" s="117"/>
      <c r="D512" s="117"/>
      <c r="E512" s="11"/>
      <c r="F512" s="11"/>
      <c r="H512" s="11"/>
    </row>
    <row r="513" spans="1:8" ht="17.25" customHeight="1">
      <c r="A513" s="2" t="s">
        <v>74</v>
      </c>
      <c r="D513" s="8"/>
      <c r="E513" s="8"/>
      <c r="F513" s="8"/>
      <c r="G513" s="8"/>
      <c r="H513" s="8"/>
    </row>
    <row r="514" spans="1:8" ht="17.25" customHeight="1">
      <c r="A514" s="2" t="s">
        <v>15</v>
      </c>
      <c r="D514" s="8"/>
      <c r="E514" s="8"/>
      <c r="F514" s="8"/>
      <c r="G514" s="8"/>
      <c r="H514" s="8"/>
    </row>
    <row r="515" spans="1:8" ht="19.5" customHeight="1">
      <c r="A515" s="10" t="s">
        <v>222</v>
      </c>
      <c r="B515" s="9" t="s">
        <v>112</v>
      </c>
      <c r="C515" s="11">
        <v>200</v>
      </c>
      <c r="D515" s="11">
        <v>5.97</v>
      </c>
      <c r="E515" s="11">
        <v>5.48</v>
      </c>
      <c r="F515" s="20">
        <v>8.69</v>
      </c>
      <c r="G515" s="1">
        <v>141.6</v>
      </c>
      <c r="H515" s="11">
        <v>0.91</v>
      </c>
    </row>
    <row r="516" spans="1:8" ht="17.25" customHeight="1">
      <c r="A516" s="10" t="s">
        <v>186</v>
      </c>
      <c r="B516" s="9" t="s">
        <v>114</v>
      </c>
      <c r="C516" s="11">
        <v>180</v>
      </c>
      <c r="D516" s="11">
        <v>2.31</v>
      </c>
      <c r="E516" s="11">
        <v>2.18</v>
      </c>
      <c r="F516" s="20">
        <v>13.77</v>
      </c>
      <c r="G516" s="1">
        <v>83.9</v>
      </c>
      <c r="H516" s="11">
        <v>1.2</v>
      </c>
    </row>
    <row r="517" spans="1:8" ht="17.25" customHeight="1">
      <c r="A517" s="10" t="s">
        <v>210</v>
      </c>
      <c r="B517" s="9" t="s">
        <v>211</v>
      </c>
      <c r="C517" s="20">
        <v>7</v>
      </c>
      <c r="D517" s="11">
        <v>0.09</v>
      </c>
      <c r="E517" s="11">
        <v>7.11</v>
      </c>
      <c r="F517" s="20">
        <v>0.14</v>
      </c>
      <c r="G517" s="1">
        <v>64.87</v>
      </c>
      <c r="H517" s="11">
        <v>0</v>
      </c>
    </row>
    <row r="518" spans="1:8" ht="17.25" customHeight="1">
      <c r="A518" s="10" t="s">
        <v>208</v>
      </c>
      <c r="B518" s="9" t="s">
        <v>209</v>
      </c>
      <c r="C518" s="11">
        <v>10</v>
      </c>
      <c r="D518" s="11">
        <v>2.35</v>
      </c>
      <c r="E518" s="11">
        <v>3.09</v>
      </c>
      <c r="F518" s="20">
        <v>0</v>
      </c>
      <c r="G518" s="1">
        <v>38</v>
      </c>
      <c r="H518" s="11">
        <v>0</v>
      </c>
    </row>
    <row r="519" spans="1:8" s="58" customFormat="1" ht="17.25" customHeight="1">
      <c r="A519" s="1" t="s">
        <v>246</v>
      </c>
      <c r="B519" s="59" t="s">
        <v>207</v>
      </c>
      <c r="C519" s="62">
        <v>30</v>
      </c>
      <c r="D519" s="11">
        <v>2.28</v>
      </c>
      <c r="E519" s="20">
        <v>0.24</v>
      </c>
      <c r="F519" s="11">
        <v>14.76</v>
      </c>
      <c r="G519" s="20">
        <v>70.5</v>
      </c>
      <c r="H519" s="11">
        <v>0</v>
      </c>
    </row>
    <row r="520" spans="1:8" ht="17.25" customHeight="1">
      <c r="A520" s="39" t="s">
        <v>23</v>
      </c>
      <c r="B520" s="37"/>
      <c r="C520" s="49">
        <f aca="true" t="shared" si="48" ref="C520:H520">SUM(C515:C519)</f>
        <v>427</v>
      </c>
      <c r="D520" s="49">
        <f t="shared" si="48"/>
        <v>12.999999999999998</v>
      </c>
      <c r="E520" s="49">
        <f t="shared" si="48"/>
        <v>18.099999999999998</v>
      </c>
      <c r="F520" s="49">
        <f t="shared" si="48"/>
        <v>37.36</v>
      </c>
      <c r="G520" s="49">
        <f t="shared" si="48"/>
        <v>398.87</v>
      </c>
      <c r="H520" s="49">
        <f t="shared" si="48"/>
        <v>2.11</v>
      </c>
    </row>
    <row r="521" spans="1:9" ht="17.25" customHeight="1">
      <c r="A521" s="26"/>
      <c r="B521" s="26"/>
      <c r="C521" s="22"/>
      <c r="D521" s="13"/>
      <c r="E521" s="13"/>
      <c r="F521" s="13"/>
      <c r="G521" s="13"/>
      <c r="H521" s="13"/>
      <c r="I521" s="27"/>
    </row>
    <row r="522" spans="1:13" ht="17.25" customHeight="1">
      <c r="A522" s="39" t="s">
        <v>29</v>
      </c>
      <c r="B522" s="37"/>
      <c r="C522" s="37"/>
      <c r="D522" s="40"/>
      <c r="E522" s="40"/>
      <c r="F522" s="40"/>
      <c r="G522" s="40"/>
      <c r="H522" s="16"/>
      <c r="M522" s="58"/>
    </row>
    <row r="523" spans="1:8" ht="17.25" customHeight="1">
      <c r="A523" s="10" t="s">
        <v>142</v>
      </c>
      <c r="B523" s="9" t="s">
        <v>144</v>
      </c>
      <c r="C523" s="11">
        <v>200</v>
      </c>
      <c r="D523" s="20">
        <v>0.9</v>
      </c>
      <c r="E523" s="11">
        <v>0</v>
      </c>
      <c r="F523" s="20">
        <v>18.27</v>
      </c>
      <c r="G523" s="1">
        <v>85.66</v>
      </c>
      <c r="H523" s="12">
        <v>3.6</v>
      </c>
    </row>
    <row r="524" spans="1:8" ht="17.25" customHeight="1">
      <c r="A524" s="10"/>
      <c r="B524" s="9"/>
      <c r="C524" s="11"/>
      <c r="D524" s="12"/>
      <c r="E524" s="12"/>
      <c r="F524" s="12"/>
      <c r="G524" s="12"/>
      <c r="H524" s="12"/>
    </row>
    <row r="525" spans="1:8" ht="17.25" customHeight="1">
      <c r="A525" s="34" t="s">
        <v>16</v>
      </c>
      <c r="B525" s="35"/>
      <c r="C525" s="35"/>
      <c r="D525" s="36"/>
      <c r="E525" s="36"/>
      <c r="F525" s="36"/>
      <c r="G525" s="36"/>
      <c r="H525" s="8"/>
    </row>
    <row r="526" spans="1:14" s="42" customFormat="1" ht="19.5" customHeight="1">
      <c r="A526" s="41" t="s">
        <v>284</v>
      </c>
      <c r="B526" s="11" t="s">
        <v>285</v>
      </c>
      <c r="C526" s="20">
        <v>50</v>
      </c>
      <c r="D526" s="42">
        <v>0.58</v>
      </c>
      <c r="E526" s="11">
        <v>4.06</v>
      </c>
      <c r="F526" s="11">
        <v>2.9</v>
      </c>
      <c r="G526" s="11">
        <v>50.63</v>
      </c>
      <c r="H526" s="11">
        <v>1.18</v>
      </c>
      <c r="I526" s="11"/>
      <c r="J526" s="11"/>
      <c r="N526" s="1"/>
    </row>
    <row r="527" spans="1:13" s="42" customFormat="1" ht="17.25" customHeight="1">
      <c r="A527" s="41" t="s">
        <v>228</v>
      </c>
      <c r="B527" s="11" t="s">
        <v>38</v>
      </c>
      <c r="C527" s="11">
        <v>50</v>
      </c>
      <c r="D527" s="42">
        <v>0.3</v>
      </c>
      <c r="E527" s="11">
        <v>0</v>
      </c>
      <c r="F527" s="11">
        <v>2.7</v>
      </c>
      <c r="G527" s="11">
        <v>8.2</v>
      </c>
      <c r="H527" s="11">
        <v>10.5</v>
      </c>
      <c r="I527" s="11"/>
      <c r="J527" s="11"/>
      <c r="M527" s="1"/>
    </row>
    <row r="528" spans="1:8" s="58" customFormat="1" ht="17.25" customHeight="1">
      <c r="A528" s="57" t="s">
        <v>280</v>
      </c>
      <c r="B528" s="9" t="s">
        <v>50</v>
      </c>
      <c r="C528" s="11">
        <v>200</v>
      </c>
      <c r="D528" s="11">
        <v>3.51</v>
      </c>
      <c r="E528" s="11">
        <v>4.1</v>
      </c>
      <c r="F528" s="20">
        <v>7.63</v>
      </c>
      <c r="G528" s="58">
        <v>81.37</v>
      </c>
      <c r="H528" s="11">
        <v>6.66</v>
      </c>
    </row>
    <row r="529" spans="1:13" s="58" customFormat="1" ht="18" customHeight="1">
      <c r="A529" s="57" t="s">
        <v>204</v>
      </c>
      <c r="B529" s="55" t="s">
        <v>42</v>
      </c>
      <c r="C529" s="62">
        <v>70</v>
      </c>
      <c r="D529" s="11">
        <v>11.11</v>
      </c>
      <c r="E529" s="11">
        <v>6.6</v>
      </c>
      <c r="F529" s="20">
        <v>7.6</v>
      </c>
      <c r="G529" s="58">
        <v>134.31</v>
      </c>
      <c r="H529" s="11">
        <v>0</v>
      </c>
      <c r="M529" s="42"/>
    </row>
    <row r="530" spans="1:13" s="58" customFormat="1" ht="17.25" customHeight="1">
      <c r="A530" s="57" t="s">
        <v>140</v>
      </c>
      <c r="B530" s="55" t="s">
        <v>45</v>
      </c>
      <c r="C530" s="11">
        <v>30</v>
      </c>
      <c r="D530" s="12">
        <v>0.42</v>
      </c>
      <c r="E530" s="12">
        <v>0.75</v>
      </c>
      <c r="F530" s="12">
        <v>2.89</v>
      </c>
      <c r="G530" s="12">
        <v>19.97</v>
      </c>
      <c r="H530" s="12">
        <v>0.21</v>
      </c>
      <c r="M530" s="42"/>
    </row>
    <row r="531" spans="1:9" s="93" customFormat="1" ht="17.25" customHeight="1">
      <c r="A531" s="90" t="s">
        <v>283</v>
      </c>
      <c r="B531" s="87" t="s">
        <v>127</v>
      </c>
      <c r="C531" s="91">
        <v>130</v>
      </c>
      <c r="D531" s="92">
        <v>3.46</v>
      </c>
      <c r="E531" s="92">
        <v>3.67</v>
      </c>
      <c r="F531" s="115" t="s">
        <v>310</v>
      </c>
      <c r="G531" s="93">
        <v>132.08</v>
      </c>
      <c r="H531" s="94">
        <v>0</v>
      </c>
      <c r="I531" s="95"/>
    </row>
    <row r="532" spans="1:8" s="58" customFormat="1" ht="17.25" customHeight="1">
      <c r="A532" s="57" t="s">
        <v>154</v>
      </c>
      <c r="B532" s="55" t="s">
        <v>252</v>
      </c>
      <c r="C532" s="20">
        <v>180</v>
      </c>
      <c r="D532" s="11">
        <v>0.099</v>
      </c>
      <c r="E532" s="20">
        <v>0.081</v>
      </c>
      <c r="F532" s="11">
        <v>11.64</v>
      </c>
      <c r="G532" s="64" t="s">
        <v>312</v>
      </c>
      <c r="H532" s="11">
        <v>4.28</v>
      </c>
    </row>
    <row r="533" spans="1:8" s="58" customFormat="1" ht="17.25" customHeight="1">
      <c r="A533" s="105" t="s">
        <v>229</v>
      </c>
      <c r="B533" s="11" t="s">
        <v>207</v>
      </c>
      <c r="C533" s="60">
        <v>25</v>
      </c>
      <c r="D533" s="11">
        <v>1.9</v>
      </c>
      <c r="E533" s="11">
        <v>0.2</v>
      </c>
      <c r="F533" s="20">
        <v>12.3</v>
      </c>
      <c r="G533" s="58">
        <v>58.75</v>
      </c>
      <c r="H533" s="11">
        <v>0</v>
      </c>
    </row>
    <row r="534" spans="1:8" s="58" customFormat="1" ht="17.25" customHeight="1">
      <c r="A534" s="105" t="s">
        <v>230</v>
      </c>
      <c r="B534" s="61" t="s">
        <v>207</v>
      </c>
      <c r="C534" s="62">
        <v>30</v>
      </c>
      <c r="D534" s="11">
        <v>2.28</v>
      </c>
      <c r="E534" s="20">
        <v>0.24</v>
      </c>
      <c r="F534" s="11">
        <v>14.76</v>
      </c>
      <c r="G534" s="20">
        <v>70.5</v>
      </c>
      <c r="H534" s="11">
        <v>0</v>
      </c>
    </row>
    <row r="535" spans="1:29" s="2" customFormat="1" ht="17.25" customHeight="1">
      <c r="A535" s="23" t="s">
        <v>23</v>
      </c>
      <c r="B535" s="43"/>
      <c r="C535" s="44">
        <f aca="true" t="shared" si="49" ref="C535:H535">C526+C528+C529+C530+C531+C532+C533+C534</f>
        <v>715</v>
      </c>
      <c r="D535" s="44">
        <f t="shared" si="49"/>
        <v>23.358999999999998</v>
      </c>
      <c r="E535" s="44">
        <f t="shared" si="49"/>
        <v>19.700999999999997</v>
      </c>
      <c r="F535" s="21">
        <f>F526+F528+F529+F530+F532+F533+F534</f>
        <v>59.71999999999999</v>
      </c>
      <c r="G535" s="21">
        <f>G526+G528+G529+G530+G531+G533+G534</f>
        <v>547.61</v>
      </c>
      <c r="H535" s="44">
        <f t="shared" si="49"/>
        <v>12.330000000000002</v>
      </c>
      <c r="I535" s="44"/>
      <c r="J535" s="44"/>
      <c r="K535" s="44"/>
      <c r="L535" s="44"/>
      <c r="M535" s="58"/>
      <c r="N535" s="44"/>
      <c r="O535" s="44"/>
      <c r="P535" s="44"/>
      <c r="Q535" s="44"/>
      <c r="R535" s="44"/>
      <c r="S535" s="44"/>
      <c r="T535" s="44"/>
      <c r="U535" s="44">
        <f aca="true" t="shared" si="50" ref="U535:AC535">SUM(U527:U532)</f>
        <v>0</v>
      </c>
      <c r="V535" s="44">
        <f t="shared" si="50"/>
        <v>0</v>
      </c>
      <c r="W535" s="44">
        <f t="shared" si="50"/>
        <v>0</v>
      </c>
      <c r="X535" s="44">
        <f t="shared" si="50"/>
        <v>0</v>
      </c>
      <c r="Y535" s="44">
        <f t="shared" si="50"/>
        <v>0</v>
      </c>
      <c r="Z535" s="44">
        <f t="shared" si="50"/>
        <v>0</v>
      </c>
      <c r="AA535" s="44">
        <f t="shared" si="50"/>
        <v>0</v>
      </c>
      <c r="AB535" s="44">
        <f t="shared" si="50"/>
        <v>0</v>
      </c>
      <c r="AC535" s="44">
        <f t="shared" si="50"/>
        <v>0</v>
      </c>
    </row>
    <row r="536" spans="1:13" s="42" customFormat="1" ht="17.25" customHeight="1">
      <c r="A536" s="41"/>
      <c r="B536" s="9"/>
      <c r="C536" s="11"/>
      <c r="E536" s="11"/>
      <c r="F536" s="11"/>
      <c r="G536" s="11"/>
      <c r="H536" s="11"/>
      <c r="I536" s="11"/>
      <c r="J536" s="11"/>
      <c r="M536" s="58"/>
    </row>
    <row r="537" spans="1:13" ht="17.25" customHeight="1">
      <c r="A537" s="34" t="s">
        <v>11</v>
      </c>
      <c r="B537" s="35"/>
      <c r="C537" s="35"/>
      <c r="D537" s="36"/>
      <c r="E537" s="36"/>
      <c r="F537" s="36"/>
      <c r="G537" s="36"/>
      <c r="H537" s="8"/>
      <c r="M537" s="58"/>
    </row>
    <row r="538" spans="1:34" ht="17.25" customHeight="1">
      <c r="A538" s="10" t="s">
        <v>231</v>
      </c>
      <c r="B538" s="11" t="s">
        <v>118</v>
      </c>
      <c r="C538" s="11">
        <v>180</v>
      </c>
      <c r="D538" s="11">
        <v>0.1</v>
      </c>
      <c r="E538" s="20">
        <v>0</v>
      </c>
      <c r="F538" s="11">
        <v>15.17</v>
      </c>
      <c r="G538" s="20">
        <v>61.13</v>
      </c>
      <c r="H538" s="11">
        <v>0.36</v>
      </c>
      <c r="AH538" s="1">
        <f>AE538+AF538+AG538</f>
        <v>0</v>
      </c>
    </row>
    <row r="539" spans="1:8" s="58" customFormat="1" ht="17.25" customHeight="1">
      <c r="A539" s="57" t="s">
        <v>155</v>
      </c>
      <c r="B539" s="55" t="s">
        <v>214</v>
      </c>
      <c r="C539" s="62">
        <v>60</v>
      </c>
      <c r="D539" s="11">
        <v>4.75</v>
      </c>
      <c r="E539" s="11">
        <v>9.6</v>
      </c>
      <c r="F539" s="20">
        <v>41.88</v>
      </c>
      <c r="G539" s="58">
        <v>271.8</v>
      </c>
      <c r="H539" s="11">
        <v>0</v>
      </c>
    </row>
    <row r="540" spans="1:13" s="68" customFormat="1" ht="17.25" customHeight="1">
      <c r="A540" s="55" t="s">
        <v>84</v>
      </c>
      <c r="B540" s="61" t="s">
        <v>217</v>
      </c>
      <c r="C540" s="62">
        <v>100</v>
      </c>
      <c r="D540" s="11">
        <v>0.4</v>
      </c>
      <c r="E540" s="11">
        <v>0.4</v>
      </c>
      <c r="F540" s="11">
        <v>9.8</v>
      </c>
      <c r="G540" s="68">
        <v>44</v>
      </c>
      <c r="H540" s="11">
        <v>10</v>
      </c>
      <c r="M540" s="1"/>
    </row>
    <row r="541" spans="1:9" ht="17.25" customHeight="1">
      <c r="A541" s="23" t="s">
        <v>23</v>
      </c>
      <c r="B541" s="9"/>
      <c r="C541" s="66">
        <f aca="true" t="shared" si="51" ref="C541:H541">SUM(C538:C540)</f>
        <v>340</v>
      </c>
      <c r="D541" s="21">
        <f t="shared" si="51"/>
        <v>5.25</v>
      </c>
      <c r="E541" s="21">
        <f t="shared" si="51"/>
        <v>10</v>
      </c>
      <c r="F541" s="21">
        <f t="shared" si="51"/>
        <v>66.85000000000001</v>
      </c>
      <c r="G541" s="21">
        <f t="shared" si="51"/>
        <v>376.93</v>
      </c>
      <c r="H541" s="21">
        <f t="shared" si="51"/>
        <v>10.36</v>
      </c>
      <c r="I541" s="44"/>
    </row>
    <row r="542" spans="1:13" ht="17.25" customHeight="1">
      <c r="A542" s="10"/>
      <c r="B542" s="9"/>
      <c r="C542" s="11"/>
      <c r="D542" s="11"/>
      <c r="E542" s="11"/>
      <c r="F542" s="20"/>
      <c r="H542" s="11"/>
      <c r="M542" s="58"/>
    </row>
    <row r="543" spans="1:13" ht="17.25" customHeight="1">
      <c r="A543" s="39" t="s">
        <v>13</v>
      </c>
      <c r="B543" s="37"/>
      <c r="C543" s="37"/>
      <c r="D543" s="38"/>
      <c r="E543" s="38"/>
      <c r="F543" s="38"/>
      <c r="G543" s="38"/>
      <c r="H543" s="17"/>
      <c r="M543" s="68"/>
    </row>
    <row r="544" spans="1:8" s="58" customFormat="1" ht="17.25" customHeight="1">
      <c r="A544" s="57" t="s">
        <v>287</v>
      </c>
      <c r="B544" s="11" t="s">
        <v>288</v>
      </c>
      <c r="C544" s="11">
        <v>70</v>
      </c>
      <c r="D544" s="11">
        <v>6.32</v>
      </c>
      <c r="E544" s="20">
        <v>9.72</v>
      </c>
      <c r="F544" s="58">
        <v>7.55</v>
      </c>
      <c r="G544" s="11">
        <v>97.98</v>
      </c>
      <c r="H544" s="58">
        <v>0.02</v>
      </c>
    </row>
    <row r="545" spans="1:9" ht="17.25" customHeight="1">
      <c r="A545" s="99" t="s">
        <v>297</v>
      </c>
      <c r="B545" s="87" t="s">
        <v>298</v>
      </c>
      <c r="C545" s="22">
        <v>130</v>
      </c>
      <c r="D545" s="27">
        <v>2.47</v>
      </c>
      <c r="E545" s="27">
        <v>3.74</v>
      </c>
      <c r="F545" s="27">
        <v>19.94</v>
      </c>
      <c r="G545" s="27">
        <v>123.37</v>
      </c>
      <c r="H545" s="88">
        <v>8.2</v>
      </c>
      <c r="I545" s="89"/>
    </row>
    <row r="546" spans="1:8" s="58" customFormat="1" ht="18" customHeight="1">
      <c r="A546" s="57" t="s">
        <v>133</v>
      </c>
      <c r="B546" s="61" t="s">
        <v>113</v>
      </c>
      <c r="C546" s="62">
        <v>200</v>
      </c>
      <c r="D546" s="11">
        <v>0.13</v>
      </c>
      <c r="E546" s="11">
        <v>0.03</v>
      </c>
      <c r="F546" s="11">
        <v>10.83</v>
      </c>
      <c r="G546" s="20">
        <v>44.4</v>
      </c>
      <c r="H546" s="11">
        <v>0.03</v>
      </c>
    </row>
    <row r="547" spans="1:8" s="58" customFormat="1" ht="17.25" customHeight="1">
      <c r="A547" s="105" t="s">
        <v>229</v>
      </c>
      <c r="B547" s="11" t="s">
        <v>207</v>
      </c>
      <c r="C547" s="60">
        <v>25</v>
      </c>
      <c r="D547" s="11">
        <v>1.9</v>
      </c>
      <c r="E547" s="11">
        <v>0.2</v>
      </c>
      <c r="F547" s="20">
        <v>12.3</v>
      </c>
      <c r="G547" s="58">
        <v>58.75</v>
      </c>
      <c r="H547" s="11">
        <v>0</v>
      </c>
    </row>
    <row r="548" spans="1:8" s="58" customFormat="1" ht="17.25" customHeight="1">
      <c r="A548" s="105" t="s">
        <v>230</v>
      </c>
      <c r="B548" s="61" t="s">
        <v>207</v>
      </c>
      <c r="C548" s="62">
        <v>30</v>
      </c>
      <c r="D548" s="11">
        <v>2.28</v>
      </c>
      <c r="E548" s="20">
        <v>0.24</v>
      </c>
      <c r="F548" s="11">
        <v>14.76</v>
      </c>
      <c r="G548" s="20">
        <v>70.5</v>
      </c>
      <c r="H548" s="11">
        <v>0</v>
      </c>
    </row>
    <row r="549" spans="1:13" ht="17.25" customHeight="1">
      <c r="A549" s="2" t="s">
        <v>23</v>
      </c>
      <c r="C549" s="78">
        <f aca="true" t="shared" si="52" ref="C549:H549">SUM(C544:C548)</f>
        <v>455</v>
      </c>
      <c r="D549" s="13">
        <f t="shared" si="52"/>
        <v>13.100000000000001</v>
      </c>
      <c r="E549" s="13">
        <f t="shared" si="52"/>
        <v>13.93</v>
      </c>
      <c r="F549" s="13">
        <f t="shared" si="52"/>
        <v>65.38000000000001</v>
      </c>
      <c r="G549" s="13">
        <f t="shared" si="52"/>
        <v>395</v>
      </c>
      <c r="H549" s="13">
        <f t="shared" si="52"/>
        <v>8.249999999999998</v>
      </c>
      <c r="I549" s="52"/>
      <c r="M549" s="58"/>
    </row>
    <row r="550" spans="1:13" ht="17.25" customHeight="1">
      <c r="A550" s="2"/>
      <c r="D550" s="13"/>
      <c r="E550" s="13"/>
      <c r="F550" s="13"/>
      <c r="G550" s="13"/>
      <c r="H550" s="13"/>
      <c r="M550" s="58"/>
    </row>
    <row r="551" spans="1:13" ht="17.25" customHeight="1">
      <c r="A551" s="26" t="s">
        <v>4</v>
      </c>
      <c r="B551" s="26"/>
      <c r="C551" s="22"/>
      <c r="D551" s="13">
        <f>D520+D523+D535+D541+D549</f>
        <v>55.609</v>
      </c>
      <c r="E551" s="13">
        <f>E520+E523+E535+E541+E549</f>
        <v>61.730999999999995</v>
      </c>
      <c r="F551" s="13">
        <f>F520+F523+F535+F541+F549</f>
        <v>247.57999999999998</v>
      </c>
      <c r="G551" s="13">
        <f>G520+G523+G535+G541+G549</f>
        <v>1804.07</v>
      </c>
      <c r="H551" s="13">
        <f>H520+H523+H535+H541+H549</f>
        <v>36.65</v>
      </c>
      <c r="I551" s="27"/>
      <c r="M551" s="68"/>
    </row>
    <row r="552" spans="1:8" ht="17.25" customHeight="1">
      <c r="A552" s="81" t="s">
        <v>234</v>
      </c>
      <c r="B552" s="116" t="s">
        <v>59</v>
      </c>
      <c r="C552" s="117"/>
      <c r="D552" s="117"/>
      <c r="E552" s="11"/>
      <c r="F552" s="11"/>
      <c r="H552" s="11"/>
    </row>
    <row r="553" spans="1:8" ht="17.25" customHeight="1">
      <c r="A553" s="2" t="s">
        <v>75</v>
      </c>
      <c r="D553" s="8"/>
      <c r="E553" s="8"/>
      <c r="F553" s="8"/>
      <c r="G553" s="8"/>
      <c r="H553" s="8"/>
    </row>
    <row r="554" spans="1:8" ht="18.75" customHeight="1">
      <c r="A554" s="2" t="s">
        <v>58</v>
      </c>
      <c r="D554" s="8"/>
      <c r="E554" s="8"/>
      <c r="F554" s="8"/>
      <c r="G554" s="8"/>
      <c r="H554" s="8"/>
    </row>
    <row r="555" spans="1:13" s="58" customFormat="1" ht="17.25" customHeight="1">
      <c r="A555" s="57" t="s">
        <v>160</v>
      </c>
      <c r="B555" s="55" t="s">
        <v>48</v>
      </c>
      <c r="C555" s="62">
        <v>50</v>
      </c>
      <c r="D555" s="11">
        <v>0.95</v>
      </c>
      <c r="E555" s="11">
        <v>4.45</v>
      </c>
      <c r="F555" s="11">
        <v>3.85</v>
      </c>
      <c r="G555" s="20">
        <v>59.5</v>
      </c>
      <c r="H555" s="11">
        <v>3.5</v>
      </c>
      <c r="M555" s="1"/>
    </row>
    <row r="556" spans="1:13" s="58" customFormat="1" ht="17.25" customHeight="1">
      <c r="A556" s="57" t="s">
        <v>203</v>
      </c>
      <c r="B556" s="55" t="s">
        <v>111</v>
      </c>
      <c r="C556" s="20">
        <v>130</v>
      </c>
      <c r="D556" s="11">
        <v>9.92</v>
      </c>
      <c r="E556" s="11">
        <v>16.64</v>
      </c>
      <c r="F556" s="11">
        <v>2.96</v>
      </c>
      <c r="G556" s="20">
        <v>201.28</v>
      </c>
      <c r="H556" s="11">
        <v>0</v>
      </c>
      <c r="M556" s="1"/>
    </row>
    <row r="557" spans="1:8" s="58" customFormat="1" ht="17.25" customHeight="1">
      <c r="A557" s="57" t="s">
        <v>187</v>
      </c>
      <c r="B557" s="55" t="s">
        <v>115</v>
      </c>
      <c r="C557" s="62">
        <v>180</v>
      </c>
      <c r="D557" s="11">
        <v>2.36</v>
      </c>
      <c r="E557" s="11">
        <v>2.19</v>
      </c>
      <c r="F557" s="20">
        <v>15.25</v>
      </c>
      <c r="G557" s="58">
        <v>90.1</v>
      </c>
      <c r="H557" s="11">
        <v>1.17</v>
      </c>
    </row>
    <row r="558" spans="1:8" ht="17.25" customHeight="1">
      <c r="A558" s="10" t="s">
        <v>210</v>
      </c>
      <c r="B558" s="9" t="s">
        <v>211</v>
      </c>
      <c r="C558" s="20">
        <v>7</v>
      </c>
      <c r="D558" s="11">
        <v>0.09</v>
      </c>
      <c r="E558" s="11">
        <v>7.11</v>
      </c>
      <c r="F558" s="20">
        <v>0.14</v>
      </c>
      <c r="G558" s="1">
        <v>64.87</v>
      </c>
      <c r="H558" s="11">
        <v>0</v>
      </c>
    </row>
    <row r="559" spans="1:8" s="58" customFormat="1" ht="17.25" customHeight="1">
      <c r="A559" s="1" t="s">
        <v>246</v>
      </c>
      <c r="B559" s="59" t="s">
        <v>207</v>
      </c>
      <c r="C559" s="62">
        <v>35</v>
      </c>
      <c r="D559" s="11">
        <v>2.28</v>
      </c>
      <c r="E559" s="20">
        <v>0.24</v>
      </c>
      <c r="F559" s="11">
        <v>14.76</v>
      </c>
      <c r="G559" s="20">
        <v>70.5</v>
      </c>
      <c r="H559" s="11">
        <v>0</v>
      </c>
    </row>
    <row r="560" spans="1:8" ht="17.25" customHeight="1">
      <c r="A560" s="39" t="s">
        <v>23</v>
      </c>
      <c r="B560" s="37"/>
      <c r="C560" s="114">
        <f aca="true" t="shared" si="53" ref="C560:H560">SUM(C555:C559)</f>
        <v>402</v>
      </c>
      <c r="D560" s="40">
        <f t="shared" si="53"/>
        <v>15.599999999999998</v>
      </c>
      <c r="E560" s="40">
        <f t="shared" si="53"/>
        <v>30.63</v>
      </c>
      <c r="F560" s="40">
        <f t="shared" si="53"/>
        <v>36.96</v>
      </c>
      <c r="G560" s="40">
        <f t="shared" si="53"/>
        <v>486.25</v>
      </c>
      <c r="H560" s="40">
        <f t="shared" si="53"/>
        <v>4.67</v>
      </c>
    </row>
    <row r="561" spans="1:8" ht="17.25" customHeight="1">
      <c r="A561" s="39"/>
      <c r="B561" s="37"/>
      <c r="C561" s="37"/>
      <c r="D561" s="40"/>
      <c r="E561" s="40"/>
      <c r="F561" s="40"/>
      <c r="G561" s="40"/>
      <c r="H561" s="40"/>
    </row>
    <row r="562" spans="1:13" ht="17.25" customHeight="1">
      <c r="A562" s="39" t="s">
        <v>29</v>
      </c>
      <c r="B562" s="37"/>
      <c r="C562" s="37"/>
      <c r="D562" s="40"/>
      <c r="E562" s="40"/>
      <c r="F562" s="40"/>
      <c r="G562" s="40"/>
      <c r="H562" s="16"/>
      <c r="M562" s="58"/>
    </row>
    <row r="563" spans="1:8" ht="17.25" customHeight="1">
      <c r="A563" s="10" t="s">
        <v>145</v>
      </c>
      <c r="B563" s="9" t="s">
        <v>144</v>
      </c>
      <c r="C563" s="44">
        <v>180</v>
      </c>
      <c r="D563" s="45">
        <v>0.9</v>
      </c>
      <c r="E563" s="44">
        <v>0</v>
      </c>
      <c r="F563" s="45">
        <v>22.97</v>
      </c>
      <c r="G563" s="2">
        <v>95.27</v>
      </c>
      <c r="H563" s="21">
        <v>7.2</v>
      </c>
    </row>
    <row r="564" spans="1:13" s="42" customFormat="1" ht="17.25" customHeight="1">
      <c r="A564" s="41"/>
      <c r="B564" s="11"/>
      <c r="C564" s="11"/>
      <c r="E564" s="11"/>
      <c r="F564" s="11"/>
      <c r="G564" s="11"/>
      <c r="H564" s="11"/>
      <c r="I564" s="11"/>
      <c r="J564" s="11"/>
      <c r="M564" s="1"/>
    </row>
    <row r="565" spans="1:8" ht="17.25" customHeight="1">
      <c r="A565" s="34" t="s">
        <v>16</v>
      </c>
      <c r="B565" s="35"/>
      <c r="C565" s="35"/>
      <c r="D565" s="36"/>
      <c r="E565" s="36"/>
      <c r="F565" s="36"/>
      <c r="G565" s="36"/>
      <c r="H565" s="8"/>
    </row>
    <row r="566" spans="1:14" s="42" customFormat="1" ht="17.25" customHeight="1">
      <c r="A566" s="41" t="s">
        <v>281</v>
      </c>
      <c r="B566" s="11" t="s">
        <v>282</v>
      </c>
      <c r="C566" s="20">
        <v>50</v>
      </c>
      <c r="D566" s="42">
        <v>1.26</v>
      </c>
      <c r="E566" s="11">
        <v>4.56</v>
      </c>
      <c r="F566" s="11">
        <v>3.59</v>
      </c>
      <c r="G566" s="11">
        <v>60.04</v>
      </c>
      <c r="H566" s="11">
        <v>1.15</v>
      </c>
      <c r="I566" s="11"/>
      <c r="J566" s="11"/>
      <c r="N566" s="1"/>
    </row>
    <row r="567" spans="1:10" s="42" customFormat="1" ht="17.25" customHeight="1">
      <c r="A567" s="41" t="s">
        <v>228</v>
      </c>
      <c r="B567" s="11" t="s">
        <v>38</v>
      </c>
      <c r="C567" s="11">
        <v>50</v>
      </c>
      <c r="D567" s="42">
        <v>0.3</v>
      </c>
      <c r="E567" s="11">
        <v>0</v>
      </c>
      <c r="F567" s="11">
        <v>2.7</v>
      </c>
      <c r="G567" s="11">
        <v>8.2</v>
      </c>
      <c r="H567" s="11">
        <v>10.5</v>
      </c>
      <c r="I567" s="11"/>
      <c r="J567" s="11"/>
    </row>
    <row r="568" spans="1:34" ht="17.25" customHeight="1">
      <c r="A568" s="10" t="s">
        <v>289</v>
      </c>
      <c r="B568" s="9" t="s">
        <v>290</v>
      </c>
      <c r="C568" s="79">
        <v>200</v>
      </c>
      <c r="D568" s="31">
        <v>5.79</v>
      </c>
      <c r="E568" s="31">
        <v>3.5</v>
      </c>
      <c r="F568" s="31">
        <v>11.64</v>
      </c>
      <c r="G568" s="31">
        <v>101.22</v>
      </c>
      <c r="H568" s="31">
        <v>0.39</v>
      </c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</row>
    <row r="569" spans="1:8" s="58" customFormat="1" ht="17.25" customHeight="1">
      <c r="A569" s="57" t="s">
        <v>293</v>
      </c>
      <c r="B569" s="61" t="s">
        <v>294</v>
      </c>
      <c r="C569" s="62">
        <v>60</v>
      </c>
      <c r="D569" s="64" t="s">
        <v>304</v>
      </c>
      <c r="E569" s="12">
        <v>8.15</v>
      </c>
      <c r="F569" s="12">
        <v>6.31</v>
      </c>
      <c r="G569" s="12">
        <v>128</v>
      </c>
      <c r="H569" s="31">
        <v>0.17</v>
      </c>
    </row>
    <row r="570" spans="1:8" s="58" customFormat="1" ht="17.25" customHeight="1">
      <c r="A570" s="57" t="s">
        <v>291</v>
      </c>
      <c r="B570" s="61" t="s">
        <v>292</v>
      </c>
      <c r="C570" s="62">
        <v>130</v>
      </c>
      <c r="D570" s="12">
        <v>3.15</v>
      </c>
      <c r="E570" s="12">
        <v>3.72</v>
      </c>
      <c r="F570" s="12">
        <v>31.77</v>
      </c>
      <c r="G570" s="12">
        <v>173.29</v>
      </c>
      <c r="H570" s="31">
        <v>0</v>
      </c>
    </row>
    <row r="571" spans="1:13" s="58" customFormat="1" ht="17.25" customHeight="1">
      <c r="A571" s="57" t="s">
        <v>143</v>
      </c>
      <c r="B571" s="55" t="s">
        <v>41</v>
      </c>
      <c r="C571" s="20">
        <v>30</v>
      </c>
      <c r="D571" s="11">
        <v>0.16</v>
      </c>
      <c r="E571" s="11">
        <v>1.1</v>
      </c>
      <c r="F571" s="11">
        <v>1.57</v>
      </c>
      <c r="G571" s="20">
        <v>16.85</v>
      </c>
      <c r="H571" s="11">
        <v>2.51</v>
      </c>
      <c r="M571" s="42"/>
    </row>
    <row r="572" spans="1:8" s="58" customFormat="1" ht="17.25" customHeight="1">
      <c r="A572" s="57" t="s">
        <v>162</v>
      </c>
      <c r="B572" s="55" t="s">
        <v>82</v>
      </c>
      <c r="C572" s="62">
        <v>180</v>
      </c>
      <c r="D572" s="11">
        <v>0.14</v>
      </c>
      <c r="E572" s="20">
        <v>0.08</v>
      </c>
      <c r="F572" s="11">
        <v>13.27</v>
      </c>
      <c r="G572" s="31" t="s">
        <v>317</v>
      </c>
      <c r="H572" s="11">
        <v>6.04</v>
      </c>
    </row>
    <row r="573" spans="1:8" s="58" customFormat="1" ht="17.25" customHeight="1">
      <c r="A573" s="105" t="s">
        <v>229</v>
      </c>
      <c r="B573" s="11" t="s">
        <v>207</v>
      </c>
      <c r="C573" s="60">
        <v>25</v>
      </c>
      <c r="D573" s="11">
        <v>1.9</v>
      </c>
      <c r="E573" s="11">
        <v>0.2</v>
      </c>
      <c r="F573" s="20">
        <v>12.3</v>
      </c>
      <c r="G573" s="58">
        <v>58.75</v>
      </c>
      <c r="H573" s="11">
        <v>0</v>
      </c>
    </row>
    <row r="574" spans="1:8" s="58" customFormat="1" ht="17.25" customHeight="1">
      <c r="A574" s="105" t="s">
        <v>230</v>
      </c>
      <c r="B574" s="61" t="s">
        <v>207</v>
      </c>
      <c r="C574" s="62">
        <v>30</v>
      </c>
      <c r="D574" s="11">
        <v>2.28</v>
      </c>
      <c r="E574" s="20">
        <v>0.24</v>
      </c>
      <c r="F574" s="11">
        <v>14.76</v>
      </c>
      <c r="G574" s="20">
        <v>70.5</v>
      </c>
      <c r="H574" s="11">
        <v>0</v>
      </c>
    </row>
    <row r="575" spans="1:13" ht="17.25" customHeight="1">
      <c r="A575" s="23" t="s">
        <v>23</v>
      </c>
      <c r="B575" s="9"/>
      <c r="C575" s="66">
        <f>C566+C568+C569+C570+C571+C572+C573+C574</f>
        <v>705</v>
      </c>
      <c r="D575" s="21">
        <f>D566+D568+D570+D571+D572+D573+D574</f>
        <v>14.68</v>
      </c>
      <c r="E575" s="21">
        <f>E566+E568+E569+E570+E571+E572+E573+E574</f>
        <v>21.549999999999997</v>
      </c>
      <c r="F575" s="21">
        <f>F566+F568+F569+F570+F571+F572+F573+F574</f>
        <v>95.21000000000001</v>
      </c>
      <c r="G575" s="21">
        <f>G566+G568+G569+G570+G571+G572+G573+G574</f>
        <v>663.13</v>
      </c>
      <c r="H575" s="21">
        <f>H566+H568+H569+H570+H571+H572+H573+H574</f>
        <v>10.26</v>
      </c>
      <c r="M575" s="58"/>
    </row>
    <row r="576" spans="1:13" ht="17.25" customHeight="1">
      <c r="A576" s="10"/>
      <c r="B576" s="9"/>
      <c r="C576" s="11"/>
      <c r="D576" s="12"/>
      <c r="E576" s="12"/>
      <c r="F576" s="12"/>
      <c r="G576" s="12"/>
      <c r="H576" s="12"/>
      <c r="M576" s="58"/>
    </row>
    <row r="577" spans="1:8" s="58" customFormat="1" ht="18" customHeight="1">
      <c r="A577" s="34" t="s">
        <v>11</v>
      </c>
      <c r="B577" s="35"/>
      <c r="C577" s="35"/>
      <c r="D577" s="36"/>
      <c r="E577" s="36"/>
      <c r="F577" s="36"/>
      <c r="G577" s="36"/>
      <c r="H577" s="8"/>
    </row>
    <row r="578" spans="1:14" s="71" customFormat="1" ht="17.25" customHeight="1">
      <c r="A578" s="9" t="s">
        <v>199</v>
      </c>
      <c r="B578" s="9" t="s">
        <v>200</v>
      </c>
      <c r="C578" s="79">
        <v>180</v>
      </c>
      <c r="D578" s="11">
        <v>5.4</v>
      </c>
      <c r="E578" s="11">
        <v>4.5</v>
      </c>
      <c r="F578" s="20">
        <v>8.46</v>
      </c>
      <c r="G578" s="71">
        <v>95.4</v>
      </c>
      <c r="H578" s="20">
        <v>1.8</v>
      </c>
      <c r="N578" s="1"/>
    </row>
    <row r="579" spans="1:13" s="58" customFormat="1" ht="17.25" customHeight="1">
      <c r="A579" s="57" t="s">
        <v>172</v>
      </c>
      <c r="B579" s="55" t="s">
        <v>93</v>
      </c>
      <c r="C579" s="62">
        <v>60</v>
      </c>
      <c r="D579" s="11">
        <v>3.71</v>
      </c>
      <c r="E579" s="11">
        <v>1.94</v>
      </c>
      <c r="F579" s="20">
        <v>33.2</v>
      </c>
      <c r="G579" s="58">
        <v>165</v>
      </c>
      <c r="H579" s="11">
        <v>0</v>
      </c>
      <c r="M579" s="1"/>
    </row>
    <row r="580" spans="1:13" s="68" customFormat="1" ht="17.25" customHeight="1">
      <c r="A580" s="55" t="s">
        <v>86</v>
      </c>
      <c r="B580" s="11" t="s">
        <v>217</v>
      </c>
      <c r="C580" s="11">
        <v>100</v>
      </c>
      <c r="D580" s="11">
        <v>1.5</v>
      </c>
      <c r="E580" s="11">
        <v>0.5</v>
      </c>
      <c r="F580" s="68">
        <v>23</v>
      </c>
      <c r="G580" s="11">
        <v>95</v>
      </c>
      <c r="H580" s="68">
        <v>5</v>
      </c>
      <c r="M580" s="58"/>
    </row>
    <row r="581" spans="1:13" ht="17.25" customHeight="1">
      <c r="A581" s="23" t="s">
        <v>23</v>
      </c>
      <c r="B581" s="9"/>
      <c r="C581" s="66">
        <f aca="true" t="shared" si="54" ref="C581:H581">SUM(C578:C580)</f>
        <v>340</v>
      </c>
      <c r="D581" s="53">
        <f t="shared" si="54"/>
        <v>10.61</v>
      </c>
      <c r="E581" s="53">
        <f t="shared" si="54"/>
        <v>6.9399999999999995</v>
      </c>
      <c r="F581" s="53">
        <f t="shared" si="54"/>
        <v>64.66</v>
      </c>
      <c r="G581" s="53">
        <f t="shared" si="54"/>
        <v>355.4</v>
      </c>
      <c r="H581" s="53">
        <f t="shared" si="54"/>
        <v>6.8</v>
      </c>
      <c r="I581" s="44"/>
      <c r="M581" s="58"/>
    </row>
    <row r="582" spans="1:13" ht="17.25" customHeight="1">
      <c r="A582" s="23"/>
      <c r="B582" s="9"/>
      <c r="C582" s="67"/>
      <c r="D582" s="44"/>
      <c r="E582" s="44"/>
      <c r="F582" s="44"/>
      <c r="G582" s="44"/>
      <c r="H582" s="44"/>
      <c r="M582" s="58"/>
    </row>
    <row r="583" spans="1:13" s="42" customFormat="1" ht="17.25" customHeight="1">
      <c r="A583" s="39" t="s">
        <v>13</v>
      </c>
      <c r="B583" s="37"/>
      <c r="C583" s="37"/>
      <c r="D583" s="38"/>
      <c r="E583" s="38"/>
      <c r="F583" s="38"/>
      <c r="G583" s="38"/>
      <c r="H583" s="17"/>
      <c r="I583" s="11"/>
      <c r="J583" s="11"/>
      <c r="M583" s="68"/>
    </row>
    <row r="584" spans="1:8" s="58" customFormat="1" ht="17.25" customHeight="1">
      <c r="A584" s="58" t="s">
        <v>136</v>
      </c>
      <c r="B584" s="58" t="s">
        <v>85</v>
      </c>
      <c r="C584" s="60">
        <v>50</v>
      </c>
      <c r="D584" s="69">
        <v>0.54</v>
      </c>
      <c r="E584" s="69">
        <v>4.52</v>
      </c>
      <c r="F584" s="69">
        <v>2.83</v>
      </c>
      <c r="G584" s="69">
        <v>54.61</v>
      </c>
      <c r="H584" s="70">
        <v>1.07</v>
      </c>
    </row>
    <row r="585" spans="1:13" ht="20.25" customHeight="1">
      <c r="A585" s="10" t="s">
        <v>175</v>
      </c>
      <c r="B585" s="9" t="s">
        <v>119</v>
      </c>
      <c r="C585" s="62">
        <v>205</v>
      </c>
      <c r="D585" s="11">
        <v>9.56</v>
      </c>
      <c r="E585" s="20">
        <v>8.58</v>
      </c>
      <c r="F585" s="20">
        <v>39.29</v>
      </c>
      <c r="G585" s="1">
        <v>272</v>
      </c>
      <c r="H585" s="11">
        <v>0.04</v>
      </c>
      <c r="M585" s="22"/>
    </row>
    <row r="586" spans="1:13" s="58" customFormat="1" ht="18" customHeight="1">
      <c r="A586" s="57" t="s">
        <v>6</v>
      </c>
      <c r="B586" s="61" t="s">
        <v>113</v>
      </c>
      <c r="C586" s="62">
        <v>180</v>
      </c>
      <c r="D586" s="11">
        <v>0.06</v>
      </c>
      <c r="E586" s="11">
        <v>0.02</v>
      </c>
      <c r="F586" s="11">
        <v>9.99</v>
      </c>
      <c r="G586" s="20">
        <v>40</v>
      </c>
      <c r="H586" s="11">
        <v>0.03</v>
      </c>
      <c r="M586" s="1"/>
    </row>
    <row r="587" spans="1:8" s="58" customFormat="1" ht="17.25" customHeight="1">
      <c r="A587" s="105" t="s">
        <v>229</v>
      </c>
      <c r="B587" s="11" t="s">
        <v>207</v>
      </c>
      <c r="C587" s="60">
        <v>30</v>
      </c>
      <c r="D587" s="11">
        <v>2.28</v>
      </c>
      <c r="E587" s="11">
        <v>0.24</v>
      </c>
      <c r="F587" s="20">
        <v>14.76</v>
      </c>
      <c r="G587" s="58">
        <v>70.5</v>
      </c>
      <c r="H587" s="11">
        <v>0</v>
      </c>
    </row>
    <row r="588" spans="1:13" ht="17.25" customHeight="1">
      <c r="A588" s="83" t="s">
        <v>23</v>
      </c>
      <c r="B588" s="56"/>
      <c r="C588" s="44">
        <f aca="true" t="shared" si="55" ref="C588:H588">SUM(C584:C587)</f>
        <v>465</v>
      </c>
      <c r="D588" s="44">
        <f t="shared" si="55"/>
        <v>12.440000000000001</v>
      </c>
      <c r="E588" s="44">
        <f t="shared" si="55"/>
        <v>13.36</v>
      </c>
      <c r="F588" s="44">
        <f t="shared" si="55"/>
        <v>66.87</v>
      </c>
      <c r="G588" s="44">
        <f t="shared" si="55"/>
        <v>437.11</v>
      </c>
      <c r="H588" s="44">
        <f t="shared" si="55"/>
        <v>1.1400000000000001</v>
      </c>
      <c r="I588" s="27"/>
      <c r="M588" s="58"/>
    </row>
    <row r="589" spans="1:13" ht="17.25" customHeight="1">
      <c r="A589" s="26" t="s">
        <v>4</v>
      </c>
      <c r="B589" s="26"/>
      <c r="C589" s="22"/>
      <c r="D589" s="13">
        <f>D560+D563+D575+D581+D588</f>
        <v>54.22999999999999</v>
      </c>
      <c r="E589" s="13">
        <f>E560+E563+E575+E581+E588</f>
        <v>72.47999999999999</v>
      </c>
      <c r="F589" s="13">
        <f>F560+F563+F575+F581+F588</f>
        <v>286.67</v>
      </c>
      <c r="G589" s="13">
        <f>G560+G563+G575+G581+G588</f>
        <v>2037.1600000000003</v>
      </c>
      <c r="H589" s="13">
        <f>H560+H563+H575+H581+H588</f>
        <v>30.070000000000004</v>
      </c>
      <c r="I589" s="27"/>
      <c r="M589" s="58"/>
    </row>
    <row r="590" spans="1:13" ht="17.25" customHeight="1">
      <c r="A590" s="26"/>
      <c r="B590" s="26"/>
      <c r="C590" s="22"/>
      <c r="D590" s="13"/>
      <c r="E590" s="13"/>
      <c r="F590" s="13"/>
      <c r="G590" s="13"/>
      <c r="H590" s="13"/>
      <c r="I590" s="27"/>
      <c r="M590" s="68"/>
    </row>
    <row r="591" spans="1:13" s="84" customFormat="1" ht="19.5" customHeight="1">
      <c r="A591" s="26"/>
      <c r="B591" s="26"/>
      <c r="C591" s="22"/>
      <c r="D591" s="13">
        <f>D41+D79+D115+D153+D194+D235+D270+D306+D345+D385+D425+D473+D511+D551+D589</f>
        <v>810.8050000000001</v>
      </c>
      <c r="E591" s="13">
        <f>E41+E79+E115+E153+E194+E235+E270+E306+E345+E385+E425+E473+E511+E551+E589</f>
        <v>902.0309999999998</v>
      </c>
      <c r="F591" s="13">
        <f>F41+F79+F115+F153+F194+F235+F270+F306+F345+F385+F425+F473+F511+F551+F589</f>
        <v>3919.0299999999997</v>
      </c>
      <c r="G591" s="13">
        <f>G41+G79+G115+G153+G194+G235+G270+G306+G345+G385+G425+G473+G511+G551+G589</f>
        <v>27002.879999999997</v>
      </c>
      <c r="H591" s="13">
        <f>H41+H79+H115+H153+H194+H235+H270+H306+H345+H385+H425+H473+H511+H551+H589</f>
        <v>750.365</v>
      </c>
      <c r="I591" s="82"/>
      <c r="M591" s="1"/>
    </row>
    <row r="592" spans="1:9" ht="17.25" customHeight="1">
      <c r="A592" s="33"/>
      <c r="B592" s="33"/>
      <c r="C592" s="33">
        <f>C8+C22+C38+C49+C63+C75+C88+C99+C123+C137+C149+C162+C176+C190+C204+C218+C231+C243+C254+C266+C278+C290+C314+C328+C341+C354+C368+C381+C394+C408+C422+C446+C458+C470+C480+C494+C507+C519+C533+C547+C559+C573+C587</f>
        <v>1160</v>
      </c>
      <c r="D592" s="1">
        <v>15</v>
      </c>
      <c r="E592" s="1">
        <v>15</v>
      </c>
      <c r="F592" s="1">
        <v>15</v>
      </c>
      <c r="G592" s="1">
        <v>15</v>
      </c>
      <c r="H592" s="1">
        <v>15</v>
      </c>
      <c r="I592" s="44"/>
    </row>
    <row r="593" spans="1:9" ht="17.25" customHeight="1">
      <c r="A593" s="81" t="s">
        <v>99</v>
      </c>
      <c r="B593" s="9"/>
      <c r="C593" s="31"/>
      <c r="D593" s="107">
        <f>D591/D592</f>
        <v>54.05366666666667</v>
      </c>
      <c r="E593" s="107">
        <f>E591/E592</f>
        <v>60.13539999999999</v>
      </c>
      <c r="F593" s="108">
        <f>F591/F592</f>
        <v>261.26866666666666</v>
      </c>
      <c r="G593" s="108">
        <f>G591/G592</f>
        <v>1800.1919999999998</v>
      </c>
      <c r="H593" s="107">
        <f>H591/H592</f>
        <v>50.02433333333333</v>
      </c>
      <c r="I593" s="53"/>
    </row>
    <row r="594" spans="1:8" ht="17.25" customHeight="1">
      <c r="A594" s="23"/>
      <c r="B594" s="9"/>
      <c r="C594" s="82"/>
      <c r="D594" s="82"/>
      <c r="E594" s="82"/>
      <c r="F594" s="82"/>
      <c r="G594" s="82"/>
      <c r="H594" s="53"/>
    </row>
    <row r="595" spans="1:8" ht="17.25" customHeight="1">
      <c r="A595" s="81" t="s">
        <v>234</v>
      </c>
      <c r="B595" s="116" t="s">
        <v>59</v>
      </c>
      <c r="C595" s="117"/>
      <c r="D595" s="117"/>
      <c r="E595" s="11"/>
      <c r="F595" s="11"/>
      <c r="H595" s="11"/>
    </row>
    <row r="596" spans="1:7" ht="17.25" customHeight="1">
      <c r="A596" s="33"/>
      <c r="B596" s="33"/>
      <c r="C596" s="33"/>
      <c r="D596" s="33"/>
      <c r="E596" s="33"/>
      <c r="F596" s="33"/>
      <c r="G596" s="33"/>
    </row>
    <row r="597" spans="1:7" ht="17.25" customHeight="1">
      <c r="A597" s="33"/>
      <c r="B597" s="33"/>
      <c r="C597" s="33"/>
      <c r="D597" s="33"/>
      <c r="E597" s="33"/>
      <c r="F597" s="33"/>
      <c r="G597" s="33"/>
    </row>
    <row r="598" spans="1:7" ht="22.5" customHeight="1">
      <c r="A598" s="33"/>
      <c r="B598" s="33"/>
      <c r="C598" s="33"/>
      <c r="D598" s="33"/>
      <c r="E598" s="33"/>
      <c r="F598" s="33"/>
      <c r="G598" s="33"/>
    </row>
    <row r="599" spans="1:7" ht="17.25" customHeight="1">
      <c r="A599" s="33"/>
      <c r="B599" s="33"/>
      <c r="C599" s="33"/>
      <c r="D599" s="33"/>
      <c r="E599" s="33"/>
      <c r="F599" s="33"/>
      <c r="G599" s="33"/>
    </row>
    <row r="600" spans="1:7" ht="17.25" customHeight="1">
      <c r="A600" s="33"/>
      <c r="B600" s="33"/>
      <c r="C600" s="33"/>
      <c r="D600" s="33"/>
      <c r="E600" s="33"/>
      <c r="F600" s="33"/>
      <c r="G600" s="33"/>
    </row>
    <row r="601" spans="1:7" ht="17.25" customHeight="1">
      <c r="A601" s="33"/>
      <c r="B601" s="33"/>
      <c r="C601" s="33"/>
      <c r="D601" s="33"/>
      <c r="E601" s="33"/>
      <c r="F601" s="33"/>
      <c r="G601" s="33"/>
    </row>
    <row r="602" spans="1:13" s="58" customFormat="1" ht="17.25" customHeight="1">
      <c r="A602" s="57" t="s">
        <v>201</v>
      </c>
      <c r="B602" s="55" t="s">
        <v>128</v>
      </c>
      <c r="C602" s="11">
        <v>70</v>
      </c>
      <c r="D602" s="12">
        <v>8.42</v>
      </c>
      <c r="E602" s="12">
        <v>6.83</v>
      </c>
      <c r="F602" s="12">
        <v>6.49</v>
      </c>
      <c r="G602" s="12">
        <v>12.75</v>
      </c>
      <c r="H602" s="12">
        <v>2.31</v>
      </c>
      <c r="M602" s="42"/>
    </row>
    <row r="603" spans="1:8" s="58" customFormat="1" ht="34.5" customHeight="1">
      <c r="A603" s="73" t="s">
        <v>185</v>
      </c>
      <c r="B603" s="58" t="s">
        <v>184</v>
      </c>
      <c r="C603" s="60">
        <v>50</v>
      </c>
      <c r="D603" s="69">
        <v>0.68</v>
      </c>
      <c r="E603" s="69">
        <v>2.6</v>
      </c>
      <c r="F603" s="69">
        <v>4.27</v>
      </c>
      <c r="G603" s="69">
        <v>43.12</v>
      </c>
      <c r="H603" s="69">
        <v>5.95</v>
      </c>
    </row>
    <row r="604" spans="1:7" ht="17.25" customHeight="1">
      <c r="A604" s="33"/>
      <c r="B604" s="33"/>
      <c r="C604" s="33"/>
      <c r="D604" s="33"/>
      <c r="E604" s="33"/>
      <c r="F604" s="33"/>
      <c r="G604" s="33"/>
    </row>
    <row r="605" spans="1:7" ht="17.25" customHeight="1">
      <c r="A605" s="33"/>
      <c r="B605" s="33"/>
      <c r="C605" s="33"/>
      <c r="D605" s="33"/>
      <c r="E605" s="33"/>
      <c r="F605" s="33"/>
      <c r="G605" s="33"/>
    </row>
    <row r="606" spans="1:7" ht="17.25" customHeight="1">
      <c r="A606" s="33"/>
      <c r="B606" s="33"/>
      <c r="C606" s="33"/>
      <c r="D606" s="33"/>
      <c r="E606" s="33"/>
      <c r="F606" s="33"/>
      <c r="G606" s="33"/>
    </row>
    <row r="607" spans="1:14" s="42" customFormat="1" ht="17.25" customHeight="1">
      <c r="A607" s="41" t="s">
        <v>281</v>
      </c>
      <c r="B607" s="11" t="s">
        <v>282</v>
      </c>
      <c r="C607" s="20">
        <v>50</v>
      </c>
      <c r="D607" s="42">
        <v>1.26</v>
      </c>
      <c r="E607" s="11">
        <v>4.56</v>
      </c>
      <c r="F607" s="11">
        <v>3.59</v>
      </c>
      <c r="G607" s="11">
        <v>60.04</v>
      </c>
      <c r="H607" s="11">
        <v>1.15</v>
      </c>
      <c r="I607" s="11"/>
      <c r="J607" s="11"/>
      <c r="N607" s="1"/>
    </row>
    <row r="608" spans="1:7" ht="17.25" customHeight="1">
      <c r="A608" s="33"/>
      <c r="B608" s="33"/>
      <c r="C608" s="33"/>
      <c r="D608" s="33"/>
      <c r="E608" s="33"/>
      <c r="F608" s="33"/>
      <c r="G608" s="33"/>
    </row>
    <row r="609" spans="1:7" ht="17.25" customHeight="1">
      <c r="A609" s="33"/>
      <c r="B609" s="33"/>
      <c r="C609" s="33"/>
      <c r="D609" s="33"/>
      <c r="E609" s="33"/>
      <c r="F609" s="33"/>
      <c r="G609" s="33"/>
    </row>
    <row r="610" spans="1:7" ht="17.25" customHeight="1">
      <c r="A610" s="33"/>
      <c r="B610" s="33"/>
      <c r="C610" s="33"/>
      <c r="D610" s="33"/>
      <c r="E610" s="33"/>
      <c r="F610" s="33"/>
      <c r="G610" s="33"/>
    </row>
    <row r="611" spans="1:7" ht="17.25" customHeight="1">
      <c r="A611" s="33"/>
      <c r="B611" s="33"/>
      <c r="C611" s="33"/>
      <c r="D611" s="33"/>
      <c r="E611" s="33"/>
      <c r="F611" s="33"/>
      <c r="G611" s="33"/>
    </row>
    <row r="612" spans="1:7" ht="17.25" customHeight="1">
      <c r="A612" s="33"/>
      <c r="B612" s="33"/>
      <c r="C612" s="33"/>
      <c r="D612" s="33"/>
      <c r="E612" s="33"/>
      <c r="F612" s="33"/>
      <c r="G612" s="33"/>
    </row>
    <row r="613" spans="1:7" ht="17.25" customHeight="1">
      <c r="A613" s="33"/>
      <c r="B613" s="33"/>
      <c r="C613" s="33"/>
      <c r="D613" s="33"/>
      <c r="E613" s="33"/>
      <c r="F613" s="33"/>
      <c r="G613" s="33"/>
    </row>
    <row r="614" spans="1:7" ht="17.25" customHeight="1">
      <c r="A614" s="33"/>
      <c r="B614" s="33"/>
      <c r="C614" s="33"/>
      <c r="D614" s="33"/>
      <c r="E614" s="33"/>
      <c r="F614" s="33"/>
      <c r="G614" s="33"/>
    </row>
    <row r="615" spans="1:7" ht="17.25" customHeight="1">
      <c r="A615" s="33"/>
      <c r="B615" s="33"/>
      <c r="C615" s="33"/>
      <c r="D615" s="33"/>
      <c r="E615" s="33"/>
      <c r="F615" s="33"/>
      <c r="G615" s="33"/>
    </row>
    <row r="616" spans="1:7" ht="17.25" customHeight="1">
      <c r="A616" s="33"/>
      <c r="B616" s="33"/>
      <c r="C616" s="33"/>
      <c r="D616" s="33"/>
      <c r="E616" s="33"/>
      <c r="F616" s="33"/>
      <c r="G616" s="33"/>
    </row>
    <row r="617" spans="1:7" ht="17.25" customHeight="1">
      <c r="A617" s="33"/>
      <c r="B617" s="33"/>
      <c r="C617" s="33"/>
      <c r="D617" s="33"/>
      <c r="E617" s="33"/>
      <c r="F617" s="33"/>
      <c r="G617" s="33"/>
    </row>
    <row r="618" spans="1:7" ht="17.25" customHeight="1">
      <c r="A618" s="33"/>
      <c r="B618" s="33"/>
      <c r="C618" s="33"/>
      <c r="D618" s="33"/>
      <c r="E618" s="33"/>
      <c r="F618" s="33"/>
      <c r="G618" s="33"/>
    </row>
    <row r="619" spans="1:7" ht="17.25" customHeight="1">
      <c r="A619" s="33"/>
      <c r="B619" s="33"/>
      <c r="C619" s="33"/>
      <c r="D619" s="33"/>
      <c r="E619" s="33"/>
      <c r="F619" s="33"/>
      <c r="G619" s="33"/>
    </row>
    <row r="620" spans="1:7" ht="17.25" customHeight="1">
      <c r="A620" s="33"/>
      <c r="B620" s="33"/>
      <c r="C620" s="33"/>
      <c r="D620" s="33"/>
      <c r="E620" s="33"/>
      <c r="F620" s="33"/>
      <c r="G620" s="33"/>
    </row>
    <row r="621" spans="1:7" ht="17.25" customHeight="1">
      <c r="A621" s="33"/>
      <c r="B621" s="33"/>
      <c r="C621" s="33"/>
      <c r="D621" s="33"/>
      <c r="E621" s="33"/>
      <c r="F621" s="33"/>
      <c r="G621" s="33"/>
    </row>
    <row r="622" spans="1:7" ht="17.25" customHeight="1">
      <c r="A622" s="33"/>
      <c r="B622" s="33"/>
      <c r="C622" s="33"/>
      <c r="D622" s="33"/>
      <c r="E622" s="33"/>
      <c r="F622" s="33"/>
      <c r="G622" s="33"/>
    </row>
    <row r="623" spans="1:7" ht="17.25" customHeight="1">
      <c r="A623" s="33"/>
      <c r="B623" s="33"/>
      <c r="C623" s="33"/>
      <c r="D623" s="33"/>
      <c r="E623" s="33"/>
      <c r="F623" s="33"/>
      <c r="G623" s="33"/>
    </row>
    <row r="624" spans="1:7" ht="17.25" customHeight="1">
      <c r="A624" s="33"/>
      <c r="B624" s="33"/>
      <c r="C624" s="33"/>
      <c r="D624" s="33"/>
      <c r="E624" s="33"/>
      <c r="F624" s="33"/>
      <c r="G624" s="33"/>
    </row>
    <row r="625" spans="1:7" ht="17.25" customHeight="1">
      <c r="A625" s="33"/>
      <c r="B625" s="33"/>
      <c r="C625" s="33"/>
      <c r="D625" s="33"/>
      <c r="E625" s="33"/>
      <c r="F625" s="33"/>
      <c r="G625" s="33"/>
    </row>
    <row r="626" spans="1:7" ht="17.25" customHeight="1">
      <c r="A626" s="33"/>
      <c r="B626" s="33"/>
      <c r="C626" s="33"/>
      <c r="D626" s="33"/>
      <c r="E626" s="33"/>
      <c r="F626" s="33"/>
      <c r="G626" s="33"/>
    </row>
    <row r="627" spans="1:7" ht="17.25" customHeight="1">
      <c r="A627" s="33"/>
      <c r="B627" s="33"/>
      <c r="C627" s="33"/>
      <c r="D627" s="33"/>
      <c r="E627" s="33"/>
      <c r="F627" s="33"/>
      <c r="G627" s="33"/>
    </row>
    <row r="628" spans="1:7" ht="17.25" customHeight="1">
      <c r="A628" s="33"/>
      <c r="B628" s="33"/>
      <c r="C628" s="33"/>
      <c r="D628" s="33"/>
      <c r="E628" s="33"/>
      <c r="F628" s="33"/>
      <c r="G628" s="33"/>
    </row>
    <row r="629" spans="1:7" ht="17.25" customHeight="1">
      <c r="A629" s="33"/>
      <c r="B629" s="33"/>
      <c r="C629" s="33"/>
      <c r="D629" s="33"/>
      <c r="E629" s="33"/>
      <c r="F629" s="33"/>
      <c r="G629" s="33"/>
    </row>
    <row r="630" spans="1:7" ht="17.25" customHeight="1">
      <c r="A630" s="33"/>
      <c r="B630" s="33"/>
      <c r="C630" s="33"/>
      <c r="D630" s="33"/>
      <c r="E630" s="33"/>
      <c r="F630" s="33"/>
      <c r="G630" s="33"/>
    </row>
    <row r="631" spans="1:7" ht="17.25" customHeight="1">
      <c r="A631" s="33"/>
      <c r="B631" s="33"/>
      <c r="C631" s="33"/>
      <c r="D631" s="33"/>
      <c r="E631" s="33"/>
      <c r="F631" s="33"/>
      <c r="G631" s="33"/>
    </row>
    <row r="632" spans="1:7" ht="17.25" customHeight="1">
      <c r="A632" s="33"/>
      <c r="B632" s="33"/>
      <c r="C632" s="33"/>
      <c r="D632" s="33"/>
      <c r="E632" s="33"/>
      <c r="F632" s="33"/>
      <c r="G632" s="33"/>
    </row>
    <row r="633" spans="1:7" ht="17.25" customHeight="1">
      <c r="A633" s="33"/>
      <c r="B633" s="33"/>
      <c r="C633" s="33"/>
      <c r="D633" s="33"/>
      <c r="E633" s="33"/>
      <c r="F633" s="33"/>
      <c r="G633" s="33"/>
    </row>
    <row r="634" spans="1:7" ht="17.25" customHeight="1">
      <c r="A634" s="33"/>
      <c r="B634" s="33"/>
      <c r="C634" s="33"/>
      <c r="D634" s="33"/>
      <c r="E634" s="33"/>
      <c r="F634" s="33"/>
      <c r="G634" s="33"/>
    </row>
    <row r="635" spans="1:7" ht="17.25" customHeight="1">
      <c r="A635" s="33"/>
      <c r="B635" s="33"/>
      <c r="C635" s="33"/>
      <c r="D635" s="33"/>
      <c r="E635" s="33"/>
      <c r="F635" s="33"/>
      <c r="G635" s="33"/>
    </row>
    <row r="636" spans="1:7" ht="17.25" customHeight="1">
      <c r="A636" s="33"/>
      <c r="B636" s="33"/>
      <c r="C636" s="33"/>
      <c r="D636" s="33"/>
      <c r="E636" s="33"/>
      <c r="F636" s="33"/>
      <c r="G636" s="33"/>
    </row>
    <row r="637" spans="1:7" ht="17.25" customHeight="1">
      <c r="A637" s="33"/>
      <c r="B637" s="33"/>
      <c r="C637" s="33"/>
      <c r="D637" s="33"/>
      <c r="E637" s="33"/>
      <c r="F637" s="33"/>
      <c r="G637" s="33"/>
    </row>
    <row r="638" spans="1:7" ht="17.25" customHeight="1">
      <c r="A638" s="33"/>
      <c r="B638" s="33"/>
      <c r="C638" s="33"/>
      <c r="D638" s="33"/>
      <c r="E638" s="33"/>
      <c r="F638" s="33"/>
      <c r="G638" s="33"/>
    </row>
    <row r="639" spans="1:7" ht="17.25" customHeight="1">
      <c r="A639" s="33"/>
      <c r="B639" s="33"/>
      <c r="C639" s="33"/>
      <c r="D639" s="33"/>
      <c r="E639" s="33"/>
      <c r="F639" s="33"/>
      <c r="G639" s="33"/>
    </row>
    <row r="640" spans="1:7" ht="17.25" customHeight="1">
      <c r="A640" s="33"/>
      <c r="B640" s="33"/>
      <c r="C640" s="33"/>
      <c r="D640" s="33"/>
      <c r="E640" s="33"/>
      <c r="F640" s="33"/>
      <c r="G640" s="33"/>
    </row>
    <row r="641" spans="1:7" ht="17.25" customHeight="1">
      <c r="A641" s="33"/>
      <c r="B641" s="33"/>
      <c r="C641" s="33"/>
      <c r="D641" s="33"/>
      <c r="E641" s="33"/>
      <c r="F641" s="33"/>
      <c r="G641" s="33"/>
    </row>
    <row r="642" spans="1:7" ht="17.25" customHeight="1">
      <c r="A642" s="33"/>
      <c r="B642" s="33"/>
      <c r="C642" s="33"/>
      <c r="D642" s="33"/>
      <c r="E642" s="33"/>
      <c r="F642" s="33"/>
      <c r="G642" s="33"/>
    </row>
    <row r="643" spans="1:7" ht="17.25" customHeight="1">
      <c r="A643" s="33"/>
      <c r="B643" s="33"/>
      <c r="C643" s="33"/>
      <c r="D643" s="33"/>
      <c r="E643" s="33"/>
      <c r="F643" s="33"/>
      <c r="G643" s="33"/>
    </row>
    <row r="644" spans="1:7" ht="17.25" customHeight="1">
      <c r="A644" s="33"/>
      <c r="B644" s="33"/>
      <c r="C644" s="33"/>
      <c r="D644" s="33"/>
      <c r="E644" s="33"/>
      <c r="F644" s="33"/>
      <c r="G644" s="33"/>
    </row>
    <row r="645" spans="1:7" ht="17.25" customHeight="1">
      <c r="A645" s="33"/>
      <c r="B645" s="33"/>
      <c r="C645" s="33"/>
      <c r="D645" s="33"/>
      <c r="E645" s="33"/>
      <c r="F645" s="33"/>
      <c r="G645" s="33"/>
    </row>
    <row r="646" spans="1:7" ht="17.25" customHeight="1">
      <c r="A646" s="33"/>
      <c r="B646" s="33"/>
      <c r="C646" s="33"/>
      <c r="D646" s="33"/>
      <c r="E646" s="33"/>
      <c r="F646" s="33"/>
      <c r="G646" s="33"/>
    </row>
    <row r="647" spans="1:7" ht="17.25" customHeight="1">
      <c r="A647" s="33"/>
      <c r="B647" s="33"/>
      <c r="C647" s="33"/>
      <c r="D647" s="33"/>
      <c r="E647" s="33"/>
      <c r="F647" s="33"/>
      <c r="G647" s="33"/>
    </row>
    <row r="648" spans="1:7" ht="17.25" customHeight="1">
      <c r="A648" s="33"/>
      <c r="B648" s="33"/>
      <c r="C648" s="33"/>
      <c r="D648" s="33"/>
      <c r="E648" s="33"/>
      <c r="F648" s="33"/>
      <c r="G648" s="33"/>
    </row>
    <row r="649" spans="1:7" ht="17.25" customHeight="1">
      <c r="A649" s="33"/>
      <c r="B649" s="33"/>
      <c r="C649" s="33"/>
      <c r="D649" s="33"/>
      <c r="E649" s="33"/>
      <c r="F649" s="33"/>
      <c r="G649" s="33"/>
    </row>
    <row r="650" spans="1:7" ht="17.25" customHeight="1">
      <c r="A650" s="33"/>
      <c r="B650" s="33"/>
      <c r="C650" s="33"/>
      <c r="D650" s="33"/>
      <c r="E650" s="33"/>
      <c r="F650" s="33"/>
      <c r="G650" s="33"/>
    </row>
    <row r="651" spans="1:7" ht="17.25" customHeight="1">
      <c r="A651" s="33"/>
      <c r="B651" s="33"/>
      <c r="C651" s="33"/>
      <c r="D651" s="33"/>
      <c r="E651" s="33"/>
      <c r="F651" s="33"/>
      <c r="G651" s="33"/>
    </row>
    <row r="652" spans="1:7" ht="17.25" customHeight="1">
      <c r="A652" s="33"/>
      <c r="B652" s="33"/>
      <c r="C652" s="33"/>
      <c r="D652" s="33"/>
      <c r="E652" s="33"/>
      <c r="F652" s="33"/>
      <c r="G652" s="33"/>
    </row>
    <row r="653" spans="1:7" ht="17.25" customHeight="1">
      <c r="A653" s="33"/>
      <c r="B653" s="33"/>
      <c r="C653" s="33"/>
      <c r="D653" s="33"/>
      <c r="E653" s="33"/>
      <c r="F653" s="33"/>
      <c r="G653" s="33"/>
    </row>
    <row r="654" spans="1:7" ht="17.25" customHeight="1">
      <c r="A654" s="33"/>
      <c r="B654" s="33"/>
      <c r="C654" s="33"/>
      <c r="D654" s="33"/>
      <c r="E654" s="33"/>
      <c r="F654" s="33"/>
      <c r="G654" s="33"/>
    </row>
    <row r="655" spans="1:7" ht="17.25" customHeight="1">
      <c r="A655" s="33"/>
      <c r="B655" s="33"/>
      <c r="C655" s="33"/>
      <c r="D655" s="33"/>
      <c r="E655" s="33"/>
      <c r="F655" s="33"/>
      <c r="G655" s="33"/>
    </row>
    <row r="656" spans="1:7" ht="17.25" customHeight="1">
      <c r="A656" s="33"/>
      <c r="B656" s="33"/>
      <c r="C656" s="33"/>
      <c r="D656" s="33"/>
      <c r="E656" s="33"/>
      <c r="F656" s="33"/>
      <c r="G656" s="33"/>
    </row>
    <row r="657" spans="1:7" ht="17.25" customHeight="1">
      <c r="A657" s="33"/>
      <c r="B657" s="33"/>
      <c r="C657" s="33"/>
      <c r="D657" s="33"/>
      <c r="E657" s="33"/>
      <c r="F657" s="33"/>
      <c r="G657" s="33"/>
    </row>
    <row r="658" spans="1:7" ht="17.25" customHeight="1">
      <c r="A658" s="33"/>
      <c r="B658" s="33"/>
      <c r="C658" s="33"/>
      <c r="D658" s="33"/>
      <c r="E658" s="33"/>
      <c r="F658" s="33"/>
      <c r="G658" s="33"/>
    </row>
    <row r="659" spans="1:7" ht="17.25" customHeight="1">
      <c r="A659" s="33"/>
      <c r="B659" s="33"/>
      <c r="C659" s="33"/>
      <c r="D659" s="33"/>
      <c r="E659" s="33"/>
      <c r="F659" s="33"/>
      <c r="G659" s="33"/>
    </row>
    <row r="660" spans="1:7" ht="17.25" customHeight="1">
      <c r="A660" s="33"/>
      <c r="B660" s="33"/>
      <c r="C660" s="33"/>
      <c r="D660" s="33"/>
      <c r="E660" s="33"/>
      <c r="F660" s="33"/>
      <c r="G660" s="33"/>
    </row>
    <row r="661" spans="1:7" ht="17.25" customHeight="1">
      <c r="A661" s="33"/>
      <c r="B661" s="33"/>
      <c r="C661" s="33"/>
      <c r="D661" s="33"/>
      <c r="E661" s="33"/>
      <c r="F661" s="33"/>
      <c r="G661" s="33"/>
    </row>
    <row r="662" spans="1:7" ht="17.25" customHeight="1">
      <c r="A662" s="33"/>
      <c r="B662" s="33"/>
      <c r="C662" s="33"/>
      <c r="D662" s="33"/>
      <c r="E662" s="33"/>
      <c r="F662" s="33"/>
      <c r="G662" s="33"/>
    </row>
    <row r="663" spans="1:7" ht="17.25" customHeight="1">
      <c r="A663" s="33"/>
      <c r="B663" s="33"/>
      <c r="C663" s="33"/>
      <c r="D663" s="33"/>
      <c r="E663" s="33"/>
      <c r="F663" s="33"/>
      <c r="G663" s="33"/>
    </row>
    <row r="664" spans="1:7" ht="17.25" customHeight="1">
      <c r="A664" s="33"/>
      <c r="B664" s="33"/>
      <c r="C664" s="33"/>
      <c r="D664" s="33"/>
      <c r="E664" s="33"/>
      <c r="F664" s="33"/>
      <c r="G664" s="33"/>
    </row>
    <row r="665" spans="1:7" ht="17.25" customHeight="1">
      <c r="A665" s="33"/>
      <c r="B665" s="33"/>
      <c r="C665" s="33"/>
      <c r="D665" s="33"/>
      <c r="E665" s="33"/>
      <c r="F665" s="33"/>
      <c r="G665" s="33"/>
    </row>
    <row r="666" spans="1:7" ht="17.25" customHeight="1">
      <c r="A666" s="33"/>
      <c r="B666" s="33"/>
      <c r="C666" s="33"/>
      <c r="D666" s="33"/>
      <c r="E666" s="33"/>
      <c r="F666" s="33"/>
      <c r="G666" s="33"/>
    </row>
    <row r="667" spans="1:7" ht="17.25" customHeight="1">
      <c r="A667" s="33"/>
      <c r="B667" s="33"/>
      <c r="C667" s="33"/>
      <c r="D667" s="33"/>
      <c r="E667" s="33"/>
      <c r="F667" s="33"/>
      <c r="G667" s="33"/>
    </row>
    <row r="668" spans="1:7" ht="17.25" customHeight="1">
      <c r="A668" s="33"/>
      <c r="B668" s="33"/>
      <c r="C668" s="33"/>
      <c r="D668" s="33"/>
      <c r="E668" s="33"/>
      <c r="F668" s="33"/>
      <c r="G668" s="33"/>
    </row>
    <row r="669" spans="1:7" ht="17.25" customHeight="1">
      <c r="A669" s="33"/>
      <c r="B669" s="33"/>
      <c r="C669" s="33"/>
      <c r="D669" s="33"/>
      <c r="E669" s="33"/>
      <c r="F669" s="33"/>
      <c r="G669" s="33"/>
    </row>
    <row r="670" spans="1:7" ht="17.25" customHeight="1">
      <c r="A670" s="33"/>
      <c r="B670" s="33"/>
      <c r="C670" s="33"/>
      <c r="D670" s="33"/>
      <c r="E670" s="33"/>
      <c r="F670" s="33"/>
      <c r="G670" s="33"/>
    </row>
    <row r="671" spans="1:7" ht="17.25" customHeight="1">
      <c r="A671" s="33"/>
      <c r="B671" s="33"/>
      <c r="C671" s="33"/>
      <c r="D671" s="33"/>
      <c r="E671" s="33"/>
      <c r="F671" s="33"/>
      <c r="G671" s="33"/>
    </row>
  </sheetData>
  <sheetProtection formatRows="0"/>
  <mergeCells count="15">
    <mergeCell ref="B42:D42"/>
    <mergeCell ref="B80:D80"/>
    <mergeCell ref="B116:D116"/>
    <mergeCell ref="B426:D426"/>
    <mergeCell ref="B236:D236"/>
    <mergeCell ref="B595:D595"/>
    <mergeCell ref="B552:D552"/>
    <mergeCell ref="B154:D154"/>
    <mergeCell ref="B271:D271"/>
    <mergeCell ref="B307:D307"/>
    <mergeCell ref="B195:D195"/>
    <mergeCell ref="B512:D512"/>
    <mergeCell ref="B346:D346"/>
    <mergeCell ref="B474:D474"/>
    <mergeCell ref="B386:D386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scale="54" r:id="rId2"/>
  <headerFooter alignWithMargins="0">
    <oddFooter>&amp;CСтраница &amp;P&amp;R&amp;Z&amp;F</oddFooter>
  </headerFooter>
  <rowBreaks count="15" manualBreakCount="15">
    <brk id="42" max="254" man="1"/>
    <brk id="80" max="255" man="1"/>
    <brk id="116" max="255" man="1"/>
    <brk id="154" max="255" man="1"/>
    <brk id="196" max="255" man="1"/>
    <brk id="236" max="255" man="1"/>
    <brk id="271" max="255" man="1"/>
    <brk id="307" max="255" man="1"/>
    <brk id="346" max="255" man="1"/>
    <brk id="386" max="255" man="1"/>
    <brk id="440" max="254" man="1"/>
    <brk id="474" max="255" man="1"/>
    <brk id="512" max="255" man="1"/>
    <brk id="552" max="255" man="1"/>
    <brk id="595" max="254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AA_Spiridonova</cp:lastModifiedBy>
  <cp:lastPrinted>2022-02-16T06:01:52Z</cp:lastPrinted>
  <dcterms:created xsi:type="dcterms:W3CDTF">2008-09-22T04:47:00Z</dcterms:created>
  <dcterms:modified xsi:type="dcterms:W3CDTF">2024-02-26T07:34:24Z</dcterms:modified>
  <cp:category/>
  <cp:version/>
  <cp:contentType/>
  <cp:contentStatus/>
</cp:coreProperties>
</file>